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450" windowHeight="7155" activeTab="0"/>
  </bookViews>
  <sheets>
    <sheet name="Calculations" sheetId="1" r:id="rId1"/>
    <sheet name="Diagrams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<sst xmlns="http://schemas.openxmlformats.org/spreadsheetml/2006/main" count="29" uniqueCount="29">
  <si>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h1</t>
  </si>
  <si>
    <t>w=l-x</t>
  </si>
  <si>
    <t>x,x1,x2,x3</t>
  </si>
  <si>
    <t>l1=</t>
  </si>
  <si>
    <t>l2=</t>
  </si>
  <si>
    <t>l3=</t>
  </si>
  <si>
    <t>l4=</t>
  </si>
  <si>
    <t>EI1=</t>
  </si>
  <si>
    <t>EI2=</t>
  </si>
  <si>
    <t>EI3=</t>
  </si>
  <si>
    <t>EI4=</t>
  </si>
  <si>
    <t>delta1p</t>
  </si>
  <si>
    <t>delta2p</t>
  </si>
  <si>
    <t>delta11=</t>
  </si>
  <si>
    <t>delta12=</t>
  </si>
  <si>
    <t>delta22=</t>
  </si>
  <si>
    <t>delta11</t>
  </si>
  <si>
    <t>delta22</t>
  </si>
  <si>
    <t>delta12</t>
  </si>
  <si>
    <t>D</t>
  </si>
  <si>
    <t>D1</t>
  </si>
  <si>
    <t>D2</t>
  </si>
  <si>
    <t>X2</t>
  </si>
  <si>
    <t>x</t>
  </si>
  <si>
    <t>l1,l2,l3,l4</t>
  </si>
  <si>
    <t>Qk</t>
  </si>
  <si>
    <t>Mk</t>
  </si>
  <si>
    <t>X1</t>
  </si>
  <si>
    <t>Data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</si>
</sst>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0000000"/>
    <numFmt numFmtId="166" formatCode="0.00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5.25"/>
      <name val="Arial"/>
      <family val="0"/>
    </font>
    <font>
      <b/>
      <sz val="1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6" fontId="2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2" fontId="0" fillId="0" borderId="2" xfId="0" applyNumberFormat="1" applyBorder="1" applyAlignment="1">
      <alignment horizontal="right"/>
    </xf>
    <xf numFmtId="2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right"/>
    </xf>
    <xf numFmtId="2" fontId="0" fillId="0" borderId="4" xfId="0" applyNumberFormat="1" applyBorder="1" applyAlignment="1">
      <alignment horizontal="left"/>
    </xf>
    <xf numFmtId="2" fontId="0" fillId="0" borderId="5" xfId="0" applyNumberFormat="1" applyBorder="1" applyAlignment="1">
      <alignment horizontal="right"/>
    </xf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2" fontId="0" fillId="0" borderId="6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2" fontId="0" fillId="0" borderId="7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2" fontId="0" fillId="0" borderId="9" xfId="0" applyNumberForma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2" xfId="0" applyNumberFormat="1" applyBorder="1" applyAlignment="1">
      <alignment/>
    </xf>
    <xf numFmtId="166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3" xfId="0" applyNumberFormat="1" applyBorder="1" applyAlignment="1">
      <alignment/>
    </xf>
    <xf numFmtId="166" fontId="2" fillId="0" borderId="13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/>
    </xf>
    <xf numFmtId="166" fontId="2" fillId="0" borderId="17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166" fontId="2" fillId="0" borderId="11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/>
    </xf>
    <xf numFmtId="166" fontId="2" fillId="0" borderId="19" xfId="0" applyNumberFormat="1" applyFont="1" applyBorder="1" applyAlignment="1">
      <alignment/>
    </xf>
    <xf numFmtId="2" fontId="0" fillId="0" borderId="20" xfId="0" applyNumberFormat="1" applyBorder="1" applyAlignment="1">
      <alignment/>
    </xf>
    <xf numFmtId="166" fontId="2" fillId="0" borderId="12" xfId="0" applyNumberFormat="1" applyFont="1" applyBorder="1" applyAlignment="1">
      <alignment horizontal="center" vertical="center"/>
    </xf>
    <xf numFmtId="166" fontId="2" fillId="0" borderId="12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165" fontId="0" fillId="0" borderId="22" xfId="0" applyNumberFormat="1" applyBorder="1" applyAlignment="1">
      <alignment/>
    </xf>
    <xf numFmtId="166" fontId="2" fillId="0" borderId="22" xfId="0" applyNumberFormat="1" applyFont="1" applyBorder="1" applyAlignment="1">
      <alignment horizontal="center" vertical="center"/>
    </xf>
    <xf numFmtId="166" fontId="2" fillId="0" borderId="22" xfId="0" applyNumberFormat="1" applyFont="1" applyBorder="1" applyAlignment="1">
      <alignment/>
    </xf>
    <xf numFmtId="166" fontId="2" fillId="0" borderId="23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165" fontId="0" fillId="0" borderId="25" xfId="0" applyNumberFormat="1" applyBorder="1" applyAlignment="1">
      <alignment/>
    </xf>
    <xf numFmtId="166" fontId="2" fillId="0" borderId="25" xfId="0" applyNumberFormat="1" applyFont="1" applyBorder="1" applyAlignment="1">
      <alignment horizontal="center" vertical="center"/>
    </xf>
    <xf numFmtId="166" fontId="2" fillId="0" borderId="25" xfId="0" applyNumberFormat="1" applyFont="1" applyBorder="1" applyAlignment="1">
      <alignment/>
    </xf>
    <xf numFmtId="166" fontId="2" fillId="0" borderId="26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166" fontId="2" fillId="0" borderId="28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2" fontId="0" fillId="0" borderId="30" xfId="0" applyNumberFormat="1" applyBorder="1" applyAlignment="1">
      <alignment/>
    </xf>
    <xf numFmtId="166" fontId="2" fillId="0" borderId="31" xfId="0" applyNumberFormat="1" applyFont="1" applyBorder="1" applyAlignment="1">
      <alignment/>
    </xf>
    <xf numFmtId="2" fontId="0" fillId="0" borderId="32" xfId="0" applyNumberFormat="1" applyBorder="1" applyAlignment="1">
      <alignment/>
    </xf>
    <xf numFmtId="166" fontId="2" fillId="0" borderId="14" xfId="0" applyNumberFormat="1" applyFont="1" applyBorder="1" applyAlignment="1">
      <alignment/>
    </xf>
    <xf numFmtId="166" fontId="2" fillId="0" borderId="33" xfId="0" applyNumberFormat="1" applyFont="1" applyBorder="1" applyAlignment="1">
      <alignment/>
    </xf>
    <xf numFmtId="166" fontId="2" fillId="0" borderId="34" xfId="0" applyNumberFormat="1" applyFont="1" applyBorder="1" applyAlignment="1">
      <alignment/>
    </xf>
    <xf numFmtId="166" fontId="2" fillId="0" borderId="35" xfId="0" applyNumberFormat="1" applyFont="1" applyBorder="1" applyAlignment="1">
      <alignment/>
    </xf>
    <xf numFmtId="166" fontId="2" fillId="0" borderId="36" xfId="0" applyNumberFormat="1" applyFont="1" applyBorder="1" applyAlignment="1">
      <alignment/>
    </xf>
    <xf numFmtId="166" fontId="2" fillId="0" borderId="37" xfId="0" applyNumberFormat="1" applyFont="1" applyBorder="1" applyAlignment="1">
      <alignment/>
    </xf>
    <xf numFmtId="166" fontId="2" fillId="0" borderId="38" xfId="0" applyNumberFormat="1" applyFont="1" applyBorder="1" applyAlignment="1">
      <alignment/>
    </xf>
    <xf numFmtId="166" fontId="2" fillId="0" borderId="39" xfId="0" applyNumberFormat="1" applyFont="1" applyBorder="1" applyAlignment="1">
      <alignment/>
    </xf>
    <xf numFmtId="2" fontId="4" fillId="0" borderId="4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Influence Line X1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2735"/>
          <c:w val="0.85525"/>
          <c:h val="0.57425"/>
        </c:manualLayout>
      </c:layout>
      <c:lineChart>
        <c:grouping val="standard"/>
        <c:varyColors val="0"/>
        <c:ser>
          <c:idx val="0"/>
          <c:order val="0"/>
          <c:tx>
            <c:v>Linia wpływu X1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Calculations!$A$16:$A$129</c:f>
              <c:numCache>
                <c:ptCount val="11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</c:v>
                </c:pt>
                <c:pt idx="32">
                  <c:v>3.1000000000000014</c:v>
                </c:pt>
                <c:pt idx="33">
                  <c:v>3.2000000000000015</c:v>
                </c:pt>
                <c:pt idx="34">
                  <c:v>3.3000000000000016</c:v>
                </c:pt>
                <c:pt idx="35">
                  <c:v>3.4000000000000017</c:v>
                </c:pt>
                <c:pt idx="36">
                  <c:v>3.5000000000000018</c:v>
                </c:pt>
                <c:pt idx="37">
                  <c:v>3.600000000000002</c:v>
                </c:pt>
                <c:pt idx="38">
                  <c:v>3.700000000000002</c:v>
                </c:pt>
                <c:pt idx="39">
                  <c:v>3.800000000000002</c:v>
                </c:pt>
                <c:pt idx="40">
                  <c:v>3.900000000000002</c:v>
                </c:pt>
                <c:pt idx="41">
                  <c:v>4.000000000000002</c:v>
                </c:pt>
                <c:pt idx="42">
                  <c:v>4</c:v>
                </c:pt>
                <c:pt idx="43">
                  <c:v>4.1</c:v>
                </c:pt>
                <c:pt idx="44">
                  <c:v>4.199999999999999</c:v>
                </c:pt>
                <c:pt idx="45">
                  <c:v>4.299999999999999</c:v>
                </c:pt>
                <c:pt idx="46">
                  <c:v>4.399999999999999</c:v>
                </c:pt>
                <c:pt idx="47">
                  <c:v>4.499999999999998</c:v>
                </c:pt>
                <c:pt idx="48">
                  <c:v>4.599999999999998</c:v>
                </c:pt>
                <c:pt idx="49">
                  <c:v>4.6999999999999975</c:v>
                </c:pt>
                <c:pt idx="50">
                  <c:v>4.799999999999997</c:v>
                </c:pt>
                <c:pt idx="51">
                  <c:v>4.899999999999997</c:v>
                </c:pt>
                <c:pt idx="52">
                  <c:v>4.9999999999999964</c:v>
                </c:pt>
                <c:pt idx="53">
                  <c:v>5.099999999999996</c:v>
                </c:pt>
                <c:pt idx="54">
                  <c:v>5.199999999999996</c:v>
                </c:pt>
                <c:pt idx="55">
                  <c:v>5.299999999999995</c:v>
                </c:pt>
                <c:pt idx="56">
                  <c:v>5.399999999999995</c:v>
                </c:pt>
                <c:pt idx="57">
                  <c:v>5.499999999999995</c:v>
                </c:pt>
                <c:pt idx="58">
                  <c:v>5.599999999999994</c:v>
                </c:pt>
                <c:pt idx="59">
                  <c:v>5.699999999999994</c:v>
                </c:pt>
                <c:pt idx="60">
                  <c:v>5.799999999999994</c:v>
                </c:pt>
                <c:pt idx="61">
                  <c:v>5.899999999999993</c:v>
                </c:pt>
                <c:pt idx="62">
                  <c:v>5.999999999999993</c:v>
                </c:pt>
                <c:pt idx="63">
                  <c:v>6.0999999999999925</c:v>
                </c:pt>
                <c:pt idx="64">
                  <c:v>6.199999999999992</c:v>
                </c:pt>
                <c:pt idx="65">
                  <c:v>6.299999999999992</c:v>
                </c:pt>
                <c:pt idx="66">
                  <c:v>6.3999999999999915</c:v>
                </c:pt>
                <c:pt idx="67">
                  <c:v>6.499999999999991</c:v>
                </c:pt>
                <c:pt idx="68">
                  <c:v>6.599999999999991</c:v>
                </c:pt>
                <c:pt idx="69">
                  <c:v>6.69999999999999</c:v>
                </c:pt>
                <c:pt idx="70">
                  <c:v>6.79999999999999</c:v>
                </c:pt>
                <c:pt idx="71">
                  <c:v>6.89999999999999</c:v>
                </c:pt>
                <c:pt idx="72">
                  <c:v>6.999999999999989</c:v>
                </c:pt>
                <c:pt idx="73">
                  <c:v>7.099999999999989</c:v>
                </c:pt>
                <c:pt idx="74">
                  <c:v>7.199999999999989</c:v>
                </c:pt>
                <c:pt idx="75">
                  <c:v>7.299999999999988</c:v>
                </c:pt>
                <c:pt idx="76">
                  <c:v>7.399999999999988</c:v>
                </c:pt>
                <c:pt idx="77">
                  <c:v>7.499999999999988</c:v>
                </c:pt>
                <c:pt idx="78">
                  <c:v>7.599999999999987</c:v>
                </c:pt>
                <c:pt idx="79">
                  <c:v>7.699999999999987</c:v>
                </c:pt>
                <c:pt idx="80">
                  <c:v>7.7999999999999865</c:v>
                </c:pt>
                <c:pt idx="81">
                  <c:v>7.899999999999986</c:v>
                </c:pt>
                <c:pt idx="82">
                  <c:v>7.999999999999986</c:v>
                </c:pt>
                <c:pt idx="83">
                  <c:v>8.099999999999985</c:v>
                </c:pt>
                <c:pt idx="84">
                  <c:v>8.199999999999985</c:v>
                </c:pt>
                <c:pt idx="85">
                  <c:v>8.299999999999985</c:v>
                </c:pt>
                <c:pt idx="86">
                  <c:v>8.399999999999984</c:v>
                </c:pt>
                <c:pt idx="87">
                  <c:v>8.499999999999984</c:v>
                </c:pt>
                <c:pt idx="88">
                  <c:v>8.599999999999984</c:v>
                </c:pt>
                <c:pt idx="89">
                  <c:v>8.699999999999983</c:v>
                </c:pt>
                <c:pt idx="90">
                  <c:v>8.799999999999983</c:v>
                </c:pt>
                <c:pt idx="91">
                  <c:v>8.899999999999983</c:v>
                </c:pt>
                <c:pt idx="92">
                  <c:v>8.999999999999982</c:v>
                </c:pt>
                <c:pt idx="93">
                  <c:v>9.099999999999982</c:v>
                </c:pt>
                <c:pt idx="94">
                  <c:v>9.199999999999982</c:v>
                </c:pt>
                <c:pt idx="95">
                  <c:v>9.299999999999981</c:v>
                </c:pt>
                <c:pt idx="96">
                  <c:v>9.39999999999998</c:v>
                </c:pt>
                <c:pt idx="97">
                  <c:v>9.49999999999998</c:v>
                </c:pt>
                <c:pt idx="98">
                  <c:v>9.59999999999998</c:v>
                </c:pt>
                <c:pt idx="99">
                  <c:v>9.69999999999998</c:v>
                </c:pt>
                <c:pt idx="100">
                  <c:v>9.79999999999998</c:v>
                </c:pt>
                <c:pt idx="101">
                  <c:v>9.899999999999979</c:v>
                </c:pt>
                <c:pt idx="102">
                  <c:v>9.999999999999979</c:v>
                </c:pt>
                <c:pt idx="103">
                  <c:v>10</c:v>
                </c:pt>
                <c:pt idx="104">
                  <c:v>10.1</c:v>
                </c:pt>
                <c:pt idx="105">
                  <c:v>10.2</c:v>
                </c:pt>
                <c:pt idx="106">
                  <c:v>10.299999999999999</c:v>
                </c:pt>
                <c:pt idx="107">
                  <c:v>10.399999999999999</c:v>
                </c:pt>
                <c:pt idx="108">
                  <c:v>10.499999999999998</c:v>
                </c:pt>
                <c:pt idx="109">
                  <c:v>10.599999999999998</c:v>
                </c:pt>
                <c:pt idx="110">
                  <c:v>10.699999999999998</c:v>
                </c:pt>
                <c:pt idx="111">
                  <c:v>10.799999999999997</c:v>
                </c:pt>
                <c:pt idx="112">
                  <c:v>10.899999999999997</c:v>
                </c:pt>
                <c:pt idx="113">
                  <c:v>10.999999999999996</c:v>
                </c:pt>
              </c:numCache>
            </c:numRef>
          </c:cat>
          <c:val>
            <c:numRef>
              <c:f>Calculations!$N$16:$N$129</c:f>
              <c:numCache>
                <c:ptCount val="114"/>
                <c:pt idx="0">
                  <c:v>0</c:v>
                </c:pt>
                <c:pt idx="1">
                  <c:v>-0.0956718750028656</c:v>
                </c:pt>
                <c:pt idx="2">
                  <c:v>-0.18287500000546844</c:v>
                </c:pt>
                <c:pt idx="3">
                  <c:v>-0.26189062500781773</c:v>
                </c:pt>
                <c:pt idx="4">
                  <c:v>-0.3330000000099225</c:v>
                </c:pt>
                <c:pt idx="5">
                  <c:v>-0.39648437501179196</c:v>
                </c:pt>
                <c:pt idx="6">
                  <c:v>-0.4526250000134354</c:v>
                </c:pt>
                <c:pt idx="7">
                  <c:v>-0.5017031250148615</c:v>
                </c:pt>
                <c:pt idx="8">
                  <c:v>-0.5440000000160801</c:v>
                </c:pt>
                <c:pt idx="9">
                  <c:v>-0.5797968750170995</c:v>
                </c:pt>
                <c:pt idx="10">
                  <c:v>-0.6093750000179295</c:v>
                </c:pt>
                <c:pt idx="11">
                  <c:v>-0.6330156250185793</c:v>
                </c:pt>
                <c:pt idx="12">
                  <c:v>-0.6510000000190573</c:v>
                </c:pt>
                <c:pt idx="13">
                  <c:v>-0.6636093750193737</c:v>
                </c:pt>
                <c:pt idx="14">
                  <c:v>-0.6711250000195363</c:v>
                </c:pt>
                <c:pt idx="15">
                  <c:v>-0.6738281250195559</c:v>
                </c:pt>
                <c:pt idx="16">
                  <c:v>-0.6720000000194398</c:v>
                </c:pt>
                <c:pt idx="17">
                  <c:v>-0.6659218750191986</c:v>
                </c:pt>
                <c:pt idx="18">
                  <c:v>-0.6558750000188407</c:v>
                </c:pt>
                <c:pt idx="19">
                  <c:v>-0.6421406250183759</c:v>
                </c:pt>
                <c:pt idx="20">
                  <c:v>-0.6250000000178125</c:v>
                </c:pt>
                <c:pt idx="21">
                  <c:v>-0.6047343750171599</c:v>
                </c:pt>
                <c:pt idx="22">
                  <c:v>-0.5816250000164276</c:v>
                </c:pt>
                <c:pt idx="23">
                  <c:v>-0.5559531250156245</c:v>
                </c:pt>
                <c:pt idx="24">
                  <c:v>-0.5280000000147599</c:v>
                </c:pt>
                <c:pt idx="25">
                  <c:v>-0.4980468750138426</c:v>
                </c:pt>
                <c:pt idx="26">
                  <c:v>-0.46637500001288174</c:v>
                </c:pt>
                <c:pt idx="27">
                  <c:v>-0.4332656250118871</c:v>
                </c:pt>
                <c:pt idx="28">
                  <c:v>-0.39900000001086716</c:v>
                </c:pt>
                <c:pt idx="29">
                  <c:v>-0.3638593750098313</c:v>
                </c:pt>
                <c:pt idx="30">
                  <c:v>-0.3281250000087885</c:v>
                </c:pt>
                <c:pt idx="31">
                  <c:v>-0.3281250000087891</c:v>
                </c:pt>
                <c:pt idx="32">
                  <c:v>-0.2920781250077484</c:v>
                </c:pt>
                <c:pt idx="33">
                  <c:v>-0.25600000000671963</c:v>
                </c:pt>
                <c:pt idx="34">
                  <c:v>-0.22017187500571134</c:v>
                </c:pt>
                <c:pt idx="35">
                  <c:v>-0.1848750000047328</c:v>
                </c:pt>
                <c:pt idx="36">
                  <c:v>-0.15039062500379335</c:v>
                </c:pt>
                <c:pt idx="37">
                  <c:v>-0.11700000000290192</c:v>
                </c:pt>
                <c:pt idx="38">
                  <c:v>-0.08498437500206762</c:v>
                </c:pt>
                <c:pt idx="39">
                  <c:v>-0.05462500000129972</c:v>
                </c:pt>
                <c:pt idx="40">
                  <c:v>-0.026203125000607272</c:v>
                </c:pt>
                <c:pt idx="41">
                  <c:v>4.440892098600547E-16</c:v>
                </c:pt>
                <c:pt idx="42">
                  <c:v>0</c:v>
                </c:pt>
                <c:pt idx="43">
                  <c:v>0.012496527778246395</c:v>
                </c:pt>
                <c:pt idx="44">
                  <c:v>0.02497222222315868</c:v>
                </c:pt>
                <c:pt idx="45">
                  <c:v>0.03740625000140274</c:v>
                </c:pt>
                <c:pt idx="46">
                  <c:v>0.049777777779644435</c:v>
                </c:pt>
                <c:pt idx="47">
                  <c:v>0.06206597222454968</c:v>
                </c:pt>
                <c:pt idx="48">
                  <c:v>0.07425000000278435</c:v>
                </c:pt>
                <c:pt idx="49">
                  <c:v>0.08630902778101435</c:v>
                </c:pt>
                <c:pt idx="50">
                  <c:v>0.09822222222590556</c:v>
                </c:pt>
                <c:pt idx="51">
                  <c:v>0.1099687500041238</c:v>
                </c:pt>
                <c:pt idx="52">
                  <c:v>0.12152777778233506</c:v>
                </c:pt>
                <c:pt idx="53">
                  <c:v>0.1328784722272051</c:v>
                </c:pt>
                <c:pt idx="54">
                  <c:v>0.14400000000539998</c:v>
                </c:pt>
                <c:pt idx="55">
                  <c:v>0.15487152778358543</c:v>
                </c:pt>
                <c:pt idx="56">
                  <c:v>0.16547222222842742</c:v>
                </c:pt>
                <c:pt idx="57">
                  <c:v>0.17578125000659178</c:v>
                </c:pt>
                <c:pt idx="58">
                  <c:v>0.18577777778474444</c:v>
                </c:pt>
                <c:pt idx="59">
                  <c:v>0.19544097222955129</c:v>
                </c:pt>
                <c:pt idx="60">
                  <c:v>0.20475000000767818</c:v>
                </c:pt>
                <c:pt idx="61">
                  <c:v>0.21368402778579096</c:v>
                </c:pt>
                <c:pt idx="62">
                  <c:v>0.22222222223055552</c:v>
                </c:pt>
                <c:pt idx="63">
                  <c:v>0.2303437500086379</c:v>
                </c:pt>
                <c:pt idx="64">
                  <c:v>0.23802777778670386</c:v>
                </c:pt>
                <c:pt idx="65">
                  <c:v>0.24525347223141927</c:v>
                </c:pt>
                <c:pt idx="66">
                  <c:v>0.25200000000945</c:v>
                </c:pt>
                <c:pt idx="67">
                  <c:v>0.258246527787462</c:v>
                </c:pt>
                <c:pt idx="68">
                  <c:v>0.26397222223212125</c:v>
                </c:pt>
                <c:pt idx="69">
                  <c:v>0.26915625001009336</c:v>
                </c:pt>
                <c:pt idx="70">
                  <c:v>0.27377777778804446</c:v>
                </c:pt>
                <c:pt idx="71">
                  <c:v>0.2778159722326404</c:v>
                </c:pt>
                <c:pt idx="72">
                  <c:v>0.2812500000105469</c:v>
                </c:pt>
                <c:pt idx="73">
                  <c:v>0.28405902778843</c:v>
                </c:pt>
                <c:pt idx="74">
                  <c:v>0.2862222222329555</c:v>
                </c:pt>
                <c:pt idx="75">
                  <c:v>0.2877187500107894</c:v>
                </c:pt>
                <c:pt idx="76">
                  <c:v>0.28852777778859756</c:v>
                </c:pt>
                <c:pt idx="77">
                  <c:v>0.2886284722330457</c:v>
                </c:pt>
                <c:pt idx="78">
                  <c:v>0.28800000001079995</c:v>
                </c:pt>
                <c:pt idx="79">
                  <c:v>0.286621527788526</c:v>
                </c:pt>
                <c:pt idx="80">
                  <c:v>0.28447222223288987</c:v>
                </c:pt>
                <c:pt idx="81">
                  <c:v>0.28153125001055734</c:v>
                </c:pt>
                <c:pt idx="82">
                  <c:v>0.27777777778819435</c:v>
                </c:pt>
                <c:pt idx="83">
                  <c:v>0.27319097223246674</c:v>
                </c:pt>
                <c:pt idx="84">
                  <c:v>0.2677500000100405</c:v>
                </c:pt>
                <c:pt idx="85">
                  <c:v>0.26143402778758146</c:v>
                </c:pt>
                <c:pt idx="86">
                  <c:v>0.2542222222317555</c:v>
                </c:pt>
                <c:pt idx="87">
                  <c:v>0.2460937500092285</c:v>
                </c:pt>
                <c:pt idx="88">
                  <c:v>0.2370277777866663</c:v>
                </c:pt>
                <c:pt idx="89">
                  <c:v>0.22700347223073492</c:v>
                </c:pt>
                <c:pt idx="90">
                  <c:v>0.21600000000810005</c:v>
                </c:pt>
                <c:pt idx="91">
                  <c:v>0.20399652778542782</c:v>
                </c:pt>
                <c:pt idx="92">
                  <c:v>0.19097222222938387</c:v>
                </c:pt>
                <c:pt idx="93">
                  <c:v>0.17690625000663424</c:v>
                </c:pt>
                <c:pt idx="94">
                  <c:v>0.1617777777838448</c:v>
                </c:pt>
                <c:pt idx="95">
                  <c:v>0.1455659722276814</c:v>
                </c:pt>
                <c:pt idx="96">
                  <c:v>0.12825000000480993</c:v>
                </c:pt>
                <c:pt idx="97">
                  <c:v>0.10980902778189629</c:v>
                </c:pt>
                <c:pt idx="98">
                  <c:v>0.09022222222560634</c:v>
                </c:pt>
                <c:pt idx="99">
                  <c:v>0.06946875000260598</c:v>
                </c:pt>
                <c:pt idx="100">
                  <c:v>0.047527777779561096</c:v>
                </c:pt>
                <c:pt idx="101">
                  <c:v>0.02437847222313759</c:v>
                </c:pt>
                <c:pt idx="102">
                  <c:v>1.332267629600146E-15</c:v>
                </c:pt>
                <c:pt idx="103">
                  <c:v>0</c:v>
                </c:pt>
                <c:pt idx="104">
                  <c:v>-0.012500000000468747</c:v>
                </c:pt>
                <c:pt idx="105">
                  <c:v>-0.025000000000937495</c:v>
                </c:pt>
                <c:pt idx="106">
                  <c:v>-0.03750000000140625</c:v>
                </c:pt>
                <c:pt idx="107">
                  <c:v>-0.05000000000187499</c:v>
                </c:pt>
                <c:pt idx="108">
                  <c:v>-0.06250000000234374</c:v>
                </c:pt>
                <c:pt idx="109">
                  <c:v>-0.07500000000281248</c:v>
                </c:pt>
                <c:pt idx="110">
                  <c:v>-0.08750000000328123</c:v>
                </c:pt>
                <c:pt idx="111">
                  <c:v>-0.10000000000374998</c:v>
                </c:pt>
                <c:pt idx="112">
                  <c:v>-0.11250000000421873</c:v>
                </c:pt>
                <c:pt idx="113">
                  <c:v>-0.12500000000468747</c:v>
                </c:pt>
              </c:numCache>
            </c:numRef>
          </c:val>
          <c:smooth val="0"/>
        </c:ser>
        <c:axId val="11329925"/>
        <c:axId val="34860462"/>
      </c:lineChart>
      <c:catAx>
        <c:axId val="113299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860462"/>
        <c:crosses val="autoZero"/>
        <c:auto val="1"/>
        <c:lblOffset val="0"/>
        <c:tickLblSkip val="10"/>
        <c:tickMarkSkip val="10"/>
        <c:noMultiLvlLbl val="0"/>
      </c:catAx>
      <c:valAx>
        <c:axId val="3486046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X1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329925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Influence Line X2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2715"/>
          <c:w val="0.85525"/>
          <c:h val="0.578"/>
        </c:manualLayout>
      </c:layout>
      <c:lineChart>
        <c:grouping val="standard"/>
        <c:varyColors val="0"/>
        <c:ser>
          <c:idx val="0"/>
          <c:order val="0"/>
          <c:tx>
            <c:v>Linia wpływu X2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Calculations!$A$16:$A$129</c:f>
              <c:numCache>
                <c:ptCount val="11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</c:v>
                </c:pt>
                <c:pt idx="32">
                  <c:v>3.1000000000000014</c:v>
                </c:pt>
                <c:pt idx="33">
                  <c:v>3.2000000000000015</c:v>
                </c:pt>
                <c:pt idx="34">
                  <c:v>3.3000000000000016</c:v>
                </c:pt>
                <c:pt idx="35">
                  <c:v>3.4000000000000017</c:v>
                </c:pt>
                <c:pt idx="36">
                  <c:v>3.5000000000000018</c:v>
                </c:pt>
                <c:pt idx="37">
                  <c:v>3.600000000000002</c:v>
                </c:pt>
                <c:pt idx="38">
                  <c:v>3.700000000000002</c:v>
                </c:pt>
                <c:pt idx="39">
                  <c:v>3.800000000000002</c:v>
                </c:pt>
                <c:pt idx="40">
                  <c:v>3.900000000000002</c:v>
                </c:pt>
                <c:pt idx="41">
                  <c:v>4.000000000000002</c:v>
                </c:pt>
                <c:pt idx="42">
                  <c:v>4</c:v>
                </c:pt>
                <c:pt idx="43">
                  <c:v>4.1</c:v>
                </c:pt>
                <c:pt idx="44">
                  <c:v>4.199999999999999</c:v>
                </c:pt>
                <c:pt idx="45">
                  <c:v>4.299999999999999</c:v>
                </c:pt>
                <c:pt idx="46">
                  <c:v>4.399999999999999</c:v>
                </c:pt>
                <c:pt idx="47">
                  <c:v>4.499999999999998</c:v>
                </c:pt>
                <c:pt idx="48">
                  <c:v>4.599999999999998</c:v>
                </c:pt>
                <c:pt idx="49">
                  <c:v>4.6999999999999975</c:v>
                </c:pt>
                <c:pt idx="50">
                  <c:v>4.799999999999997</c:v>
                </c:pt>
                <c:pt idx="51">
                  <c:v>4.899999999999997</c:v>
                </c:pt>
                <c:pt idx="52">
                  <c:v>4.9999999999999964</c:v>
                </c:pt>
                <c:pt idx="53">
                  <c:v>5.099999999999996</c:v>
                </c:pt>
                <c:pt idx="54">
                  <c:v>5.199999999999996</c:v>
                </c:pt>
                <c:pt idx="55">
                  <c:v>5.299999999999995</c:v>
                </c:pt>
                <c:pt idx="56">
                  <c:v>5.399999999999995</c:v>
                </c:pt>
                <c:pt idx="57">
                  <c:v>5.499999999999995</c:v>
                </c:pt>
                <c:pt idx="58">
                  <c:v>5.599999999999994</c:v>
                </c:pt>
                <c:pt idx="59">
                  <c:v>5.699999999999994</c:v>
                </c:pt>
                <c:pt idx="60">
                  <c:v>5.799999999999994</c:v>
                </c:pt>
                <c:pt idx="61">
                  <c:v>5.899999999999993</c:v>
                </c:pt>
                <c:pt idx="62">
                  <c:v>5.999999999999993</c:v>
                </c:pt>
                <c:pt idx="63">
                  <c:v>6.0999999999999925</c:v>
                </c:pt>
                <c:pt idx="64">
                  <c:v>6.199999999999992</c:v>
                </c:pt>
                <c:pt idx="65">
                  <c:v>6.299999999999992</c:v>
                </c:pt>
                <c:pt idx="66">
                  <c:v>6.3999999999999915</c:v>
                </c:pt>
                <c:pt idx="67">
                  <c:v>6.499999999999991</c:v>
                </c:pt>
                <c:pt idx="68">
                  <c:v>6.599999999999991</c:v>
                </c:pt>
                <c:pt idx="69">
                  <c:v>6.69999999999999</c:v>
                </c:pt>
                <c:pt idx="70">
                  <c:v>6.79999999999999</c:v>
                </c:pt>
                <c:pt idx="71">
                  <c:v>6.89999999999999</c:v>
                </c:pt>
                <c:pt idx="72">
                  <c:v>6.999999999999989</c:v>
                </c:pt>
                <c:pt idx="73">
                  <c:v>7.099999999999989</c:v>
                </c:pt>
                <c:pt idx="74">
                  <c:v>7.199999999999989</c:v>
                </c:pt>
                <c:pt idx="75">
                  <c:v>7.299999999999988</c:v>
                </c:pt>
                <c:pt idx="76">
                  <c:v>7.399999999999988</c:v>
                </c:pt>
                <c:pt idx="77">
                  <c:v>7.499999999999988</c:v>
                </c:pt>
                <c:pt idx="78">
                  <c:v>7.599999999999987</c:v>
                </c:pt>
                <c:pt idx="79">
                  <c:v>7.699999999999987</c:v>
                </c:pt>
                <c:pt idx="80">
                  <c:v>7.7999999999999865</c:v>
                </c:pt>
                <c:pt idx="81">
                  <c:v>7.899999999999986</c:v>
                </c:pt>
                <c:pt idx="82">
                  <c:v>7.999999999999986</c:v>
                </c:pt>
                <c:pt idx="83">
                  <c:v>8.099999999999985</c:v>
                </c:pt>
                <c:pt idx="84">
                  <c:v>8.199999999999985</c:v>
                </c:pt>
                <c:pt idx="85">
                  <c:v>8.299999999999985</c:v>
                </c:pt>
                <c:pt idx="86">
                  <c:v>8.399999999999984</c:v>
                </c:pt>
                <c:pt idx="87">
                  <c:v>8.499999999999984</c:v>
                </c:pt>
                <c:pt idx="88">
                  <c:v>8.599999999999984</c:v>
                </c:pt>
                <c:pt idx="89">
                  <c:v>8.699999999999983</c:v>
                </c:pt>
                <c:pt idx="90">
                  <c:v>8.799999999999983</c:v>
                </c:pt>
                <c:pt idx="91">
                  <c:v>8.899999999999983</c:v>
                </c:pt>
                <c:pt idx="92">
                  <c:v>8.999999999999982</c:v>
                </c:pt>
                <c:pt idx="93">
                  <c:v>9.099999999999982</c:v>
                </c:pt>
                <c:pt idx="94">
                  <c:v>9.199999999999982</c:v>
                </c:pt>
                <c:pt idx="95">
                  <c:v>9.299999999999981</c:v>
                </c:pt>
                <c:pt idx="96">
                  <c:v>9.39999999999998</c:v>
                </c:pt>
                <c:pt idx="97">
                  <c:v>9.49999999999998</c:v>
                </c:pt>
                <c:pt idx="98">
                  <c:v>9.59999999999998</c:v>
                </c:pt>
                <c:pt idx="99">
                  <c:v>9.69999999999998</c:v>
                </c:pt>
                <c:pt idx="100">
                  <c:v>9.79999999999998</c:v>
                </c:pt>
                <c:pt idx="101">
                  <c:v>9.899999999999979</c:v>
                </c:pt>
                <c:pt idx="102">
                  <c:v>9.999999999999979</c:v>
                </c:pt>
                <c:pt idx="103">
                  <c:v>10</c:v>
                </c:pt>
                <c:pt idx="104">
                  <c:v>10.1</c:v>
                </c:pt>
                <c:pt idx="105">
                  <c:v>10.2</c:v>
                </c:pt>
                <c:pt idx="106">
                  <c:v>10.299999999999999</c:v>
                </c:pt>
                <c:pt idx="107">
                  <c:v>10.399999999999999</c:v>
                </c:pt>
                <c:pt idx="108">
                  <c:v>10.499999999999998</c:v>
                </c:pt>
                <c:pt idx="109">
                  <c:v>10.599999999999998</c:v>
                </c:pt>
                <c:pt idx="110">
                  <c:v>10.699999999999998</c:v>
                </c:pt>
                <c:pt idx="111">
                  <c:v>10.799999999999997</c:v>
                </c:pt>
                <c:pt idx="112">
                  <c:v>10.899999999999997</c:v>
                </c:pt>
                <c:pt idx="113">
                  <c:v>10.999999999999996</c:v>
                </c:pt>
              </c:numCache>
            </c:numRef>
          </c:cat>
          <c:val>
            <c:numRef>
              <c:f>Calculations!$O$16:$O$129</c:f>
              <c:numCache>
                <c:ptCount val="114"/>
                <c:pt idx="0">
                  <c:v>0</c:v>
                </c:pt>
                <c:pt idx="1">
                  <c:v>-0.0012187499990463267</c:v>
                </c:pt>
                <c:pt idx="2">
                  <c:v>-0.004749999998183126</c:v>
                </c:pt>
                <c:pt idx="3">
                  <c:v>-0.010406249997407118</c:v>
                </c:pt>
                <c:pt idx="4">
                  <c:v>-0.017999999996715026</c:v>
                </c:pt>
                <c:pt idx="5">
                  <c:v>-0.027343749996103502</c:v>
                </c:pt>
                <c:pt idx="6">
                  <c:v>-0.03824999999556934</c:v>
                </c:pt>
                <c:pt idx="7">
                  <c:v>-0.050531249995109336</c:v>
                </c:pt>
                <c:pt idx="8">
                  <c:v>-0.06399999999471995</c:v>
                </c:pt>
                <c:pt idx="9">
                  <c:v>-0.07846874999439818</c:v>
                </c:pt>
                <c:pt idx="10">
                  <c:v>-0.09374999999414058</c:v>
                </c:pt>
                <c:pt idx="11">
                  <c:v>-0.10965624999394392</c:v>
                </c:pt>
                <c:pt idx="12">
                  <c:v>-0.12599999999380504</c:v>
                </c:pt>
                <c:pt idx="13">
                  <c:v>-0.14259374999372038</c:v>
                </c:pt>
                <c:pt idx="14">
                  <c:v>-0.15924999999368686</c:v>
                </c:pt>
                <c:pt idx="15">
                  <c:v>-0.1757812499937011</c:v>
                </c:pt>
                <c:pt idx="16">
                  <c:v>-0.19199999999376005</c:v>
                </c:pt>
                <c:pt idx="17">
                  <c:v>-0.20771874999386014</c:v>
                </c:pt>
                <c:pt idx="18">
                  <c:v>-0.22274999999399822</c:v>
                </c:pt>
                <c:pt idx="19">
                  <c:v>-0.23690624999417084</c:v>
                </c:pt>
                <c:pt idx="20">
                  <c:v>-0.24999999999437494</c:v>
                </c:pt>
                <c:pt idx="21">
                  <c:v>-0.26184374999460736</c:v>
                </c:pt>
                <c:pt idx="22">
                  <c:v>-0.2722499999948644</c:v>
                </c:pt>
                <c:pt idx="23">
                  <c:v>-0.281031249995143</c:v>
                </c:pt>
                <c:pt idx="24">
                  <c:v>-0.2879999999954399</c:v>
                </c:pt>
                <c:pt idx="25">
                  <c:v>-0.29296874999575184</c:v>
                </c:pt>
                <c:pt idx="26">
                  <c:v>-0.29574999999607565</c:v>
                </c:pt>
                <c:pt idx="27">
                  <c:v>-0.29615624999640766</c:v>
                </c:pt>
                <c:pt idx="28">
                  <c:v>-0.29399999999674487</c:v>
                </c:pt>
                <c:pt idx="29">
                  <c:v>-0.28909374999708404</c:v>
                </c:pt>
                <c:pt idx="30">
                  <c:v>-0.28124999999742173</c:v>
                </c:pt>
                <c:pt idx="31">
                  <c:v>-0.2812499999974218</c:v>
                </c:pt>
                <c:pt idx="32">
                  <c:v>-0.27028124999775466</c:v>
                </c:pt>
                <c:pt idx="33">
                  <c:v>-0.2559999999980797</c:v>
                </c:pt>
                <c:pt idx="34">
                  <c:v>-0.23821874999839351</c:v>
                </c:pt>
                <c:pt idx="35">
                  <c:v>-0.21674999999869274</c:v>
                </c:pt>
                <c:pt idx="36">
                  <c:v>-0.1914062499989741</c:v>
                </c:pt>
                <c:pt idx="37">
                  <c:v>-0.1619999999992344</c:v>
                </c:pt>
                <c:pt idx="38">
                  <c:v>-0.12834374999947032</c:v>
                </c:pt>
                <c:pt idx="39">
                  <c:v>-0.09024999999967855</c:v>
                </c:pt>
                <c:pt idx="40">
                  <c:v>-0.04753124999985583</c:v>
                </c:pt>
                <c:pt idx="41">
                  <c:v>8.881784196979052E-16</c:v>
                </c:pt>
                <c:pt idx="42">
                  <c:v>0</c:v>
                </c:pt>
                <c:pt idx="43">
                  <c:v>-0.024993055555743</c:v>
                </c:pt>
                <c:pt idx="44">
                  <c:v>-0.049944444444819026</c:v>
                </c:pt>
                <c:pt idx="45">
                  <c:v>-0.0748125000005611</c:v>
                </c:pt>
                <c:pt idx="46">
                  <c:v>-0.0995555555563022</c:v>
                </c:pt>
                <c:pt idx="47">
                  <c:v>-0.1241319444453754</c:v>
                </c:pt>
                <c:pt idx="48">
                  <c:v>-0.1485000000011137</c:v>
                </c:pt>
                <c:pt idx="49">
                  <c:v>-0.17261805555685014</c:v>
                </c:pt>
                <c:pt idx="50">
                  <c:v>-0.19644444444591774</c:v>
                </c:pt>
                <c:pt idx="51">
                  <c:v>-0.21993750000164947</c:v>
                </c:pt>
                <c:pt idx="52">
                  <c:v>-0.24305555555737846</c:v>
                </c:pt>
                <c:pt idx="53">
                  <c:v>-0.26575694444643755</c:v>
                </c:pt>
                <c:pt idx="54">
                  <c:v>-0.2880000000021599</c:v>
                </c:pt>
                <c:pt idx="55">
                  <c:v>-0.30974305555787857</c:v>
                </c:pt>
                <c:pt idx="56">
                  <c:v>-0.3309444444469265</c:v>
                </c:pt>
                <c:pt idx="57">
                  <c:v>-0.3515625000026367</c:v>
                </c:pt>
                <c:pt idx="58">
                  <c:v>-0.3715555555583422</c:v>
                </c:pt>
                <c:pt idx="59">
                  <c:v>-0.3908819444473761</c:v>
                </c:pt>
                <c:pt idx="60">
                  <c:v>-0.40950000000307135</c:v>
                </c:pt>
                <c:pt idx="61">
                  <c:v>-0.42736805555876084</c:v>
                </c:pt>
                <c:pt idx="62">
                  <c:v>-0.4444444444477777</c:v>
                </c:pt>
                <c:pt idx="63">
                  <c:v>-0.4606875000034552</c:v>
                </c:pt>
                <c:pt idx="64">
                  <c:v>-0.476055555559126</c:v>
                </c:pt>
                <c:pt idx="65">
                  <c:v>-0.4905069444481233</c:v>
                </c:pt>
                <c:pt idx="66">
                  <c:v>-0.5040000000037801</c:v>
                </c:pt>
                <c:pt idx="67">
                  <c:v>-0.5164930555594293</c:v>
                </c:pt>
                <c:pt idx="68">
                  <c:v>-0.5279444444484042</c:v>
                </c:pt>
                <c:pt idx="69">
                  <c:v>-0.5383125000040374</c:v>
                </c:pt>
                <c:pt idx="70">
                  <c:v>-0.5475555555596623</c:v>
                </c:pt>
                <c:pt idx="71">
                  <c:v>-0.5556319444486117</c:v>
                </c:pt>
                <c:pt idx="72">
                  <c:v>-0.5625000000042187</c:v>
                </c:pt>
                <c:pt idx="73">
                  <c:v>-0.5681180555598164</c:v>
                </c:pt>
                <c:pt idx="74">
                  <c:v>-0.5724444444487377</c:v>
                </c:pt>
                <c:pt idx="75">
                  <c:v>-0.5754375000043157</c:v>
                </c:pt>
                <c:pt idx="76">
                  <c:v>-0.5770555555598834</c:v>
                </c:pt>
                <c:pt idx="77">
                  <c:v>-0.5772569444487737</c:v>
                </c:pt>
                <c:pt idx="78">
                  <c:v>-0.5760000000043198</c:v>
                </c:pt>
                <c:pt idx="79">
                  <c:v>-0.5732430555598548</c:v>
                </c:pt>
                <c:pt idx="80">
                  <c:v>-0.5689444444487114</c:v>
                </c:pt>
                <c:pt idx="81">
                  <c:v>-0.5630625000042228</c:v>
                </c:pt>
                <c:pt idx="82">
                  <c:v>-0.555555555559722</c:v>
                </c:pt>
                <c:pt idx="83">
                  <c:v>-0.5463819444485422</c:v>
                </c:pt>
                <c:pt idx="84">
                  <c:v>-0.5355000000040161</c:v>
                </c:pt>
                <c:pt idx="85">
                  <c:v>-0.5228680555594769</c:v>
                </c:pt>
                <c:pt idx="86">
                  <c:v>-0.5084444444482575</c:v>
                </c:pt>
                <c:pt idx="87">
                  <c:v>-0.4921875000036913</c:v>
                </c:pt>
                <c:pt idx="88">
                  <c:v>-0.474055555559111</c:v>
                </c:pt>
                <c:pt idx="89">
                  <c:v>-0.4540069444478496</c:v>
                </c:pt>
                <c:pt idx="90">
                  <c:v>-0.4320000000032401</c:v>
                </c:pt>
                <c:pt idx="91">
                  <c:v>-0.40799305555861587</c:v>
                </c:pt>
                <c:pt idx="92">
                  <c:v>-0.3819444444473094</c:v>
                </c:pt>
                <c:pt idx="93">
                  <c:v>-0.35381250000265413</c:v>
                </c:pt>
                <c:pt idx="94">
                  <c:v>-0.32355555555798293</c:v>
                </c:pt>
                <c:pt idx="95">
                  <c:v>-0.2911319444466289</c:v>
                </c:pt>
                <c:pt idx="96">
                  <c:v>-0.25650000000192485</c:v>
                </c:pt>
                <c:pt idx="97">
                  <c:v>-0.219618055557204</c:v>
                </c:pt>
                <c:pt idx="98">
                  <c:v>-0.18044444444579935</c:v>
                </c:pt>
                <c:pt idx="99">
                  <c:v>-0.13893750000104382</c:v>
                </c:pt>
                <c:pt idx="100">
                  <c:v>-0.09505555555627052</c:v>
                </c:pt>
                <c:pt idx="101">
                  <c:v>-0.048756944444812475</c:v>
                </c:pt>
                <c:pt idx="102">
                  <c:v>-2.664535259120356E-15</c:v>
                </c:pt>
                <c:pt idx="103">
                  <c:v>0</c:v>
                </c:pt>
                <c:pt idx="104">
                  <c:v>0.025000000000187497</c:v>
                </c:pt>
                <c:pt idx="105">
                  <c:v>0.050000000000374994</c:v>
                </c:pt>
                <c:pt idx="106">
                  <c:v>0.07500000000056249</c:v>
                </c:pt>
                <c:pt idx="107">
                  <c:v>0.10000000000074999</c:v>
                </c:pt>
                <c:pt idx="108">
                  <c:v>0.12500000000093747</c:v>
                </c:pt>
                <c:pt idx="109">
                  <c:v>0.15000000000112498</c:v>
                </c:pt>
                <c:pt idx="110">
                  <c:v>0.17500000000131247</c:v>
                </c:pt>
                <c:pt idx="111">
                  <c:v>0.20000000000149992</c:v>
                </c:pt>
                <c:pt idx="112">
                  <c:v>0.22500000000168743</c:v>
                </c:pt>
                <c:pt idx="113">
                  <c:v>0.25000000000187494</c:v>
                </c:pt>
              </c:numCache>
            </c:numRef>
          </c:val>
          <c:smooth val="0"/>
        </c:ser>
        <c:axId val="45308703"/>
        <c:axId val="5125144"/>
      </c:lineChart>
      <c:catAx>
        <c:axId val="4530870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25144"/>
        <c:crosses val="autoZero"/>
        <c:auto val="1"/>
        <c:lblOffset val="0"/>
        <c:tickLblSkip val="10"/>
        <c:tickMarkSkip val="10"/>
        <c:noMultiLvlLbl val="0"/>
      </c:catAx>
      <c:valAx>
        <c:axId val="512514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X2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3087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Influence Line Qk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2695"/>
          <c:w val="0.85525"/>
          <c:h val="0.581"/>
        </c:manualLayout>
      </c:layout>
      <c:lineChart>
        <c:grouping val="standard"/>
        <c:varyColors val="0"/>
        <c:ser>
          <c:idx val="0"/>
          <c:order val="0"/>
          <c:tx>
            <c:v>Linia wpływu X2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Calculations!$A$16:$A$129</c:f>
              <c:numCache>
                <c:ptCount val="11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</c:v>
                </c:pt>
                <c:pt idx="32">
                  <c:v>3.1000000000000014</c:v>
                </c:pt>
                <c:pt idx="33">
                  <c:v>3.2000000000000015</c:v>
                </c:pt>
                <c:pt idx="34">
                  <c:v>3.3000000000000016</c:v>
                </c:pt>
                <c:pt idx="35">
                  <c:v>3.4000000000000017</c:v>
                </c:pt>
                <c:pt idx="36">
                  <c:v>3.5000000000000018</c:v>
                </c:pt>
                <c:pt idx="37">
                  <c:v>3.600000000000002</c:v>
                </c:pt>
                <c:pt idx="38">
                  <c:v>3.700000000000002</c:v>
                </c:pt>
                <c:pt idx="39">
                  <c:v>3.800000000000002</c:v>
                </c:pt>
                <c:pt idx="40">
                  <c:v>3.900000000000002</c:v>
                </c:pt>
                <c:pt idx="41">
                  <c:v>4.000000000000002</c:v>
                </c:pt>
                <c:pt idx="42">
                  <c:v>4</c:v>
                </c:pt>
                <c:pt idx="43">
                  <c:v>4.1</c:v>
                </c:pt>
                <c:pt idx="44">
                  <c:v>4.199999999999999</c:v>
                </c:pt>
                <c:pt idx="45">
                  <c:v>4.299999999999999</c:v>
                </c:pt>
                <c:pt idx="46">
                  <c:v>4.399999999999999</c:v>
                </c:pt>
                <c:pt idx="47">
                  <c:v>4.499999999999998</c:v>
                </c:pt>
                <c:pt idx="48">
                  <c:v>4.599999999999998</c:v>
                </c:pt>
                <c:pt idx="49">
                  <c:v>4.6999999999999975</c:v>
                </c:pt>
                <c:pt idx="50">
                  <c:v>4.799999999999997</c:v>
                </c:pt>
                <c:pt idx="51">
                  <c:v>4.899999999999997</c:v>
                </c:pt>
                <c:pt idx="52">
                  <c:v>4.9999999999999964</c:v>
                </c:pt>
                <c:pt idx="53">
                  <c:v>5.099999999999996</c:v>
                </c:pt>
                <c:pt idx="54">
                  <c:v>5.199999999999996</c:v>
                </c:pt>
                <c:pt idx="55">
                  <c:v>5.299999999999995</c:v>
                </c:pt>
                <c:pt idx="56">
                  <c:v>5.399999999999995</c:v>
                </c:pt>
                <c:pt idx="57">
                  <c:v>5.499999999999995</c:v>
                </c:pt>
                <c:pt idx="58">
                  <c:v>5.599999999999994</c:v>
                </c:pt>
                <c:pt idx="59">
                  <c:v>5.699999999999994</c:v>
                </c:pt>
                <c:pt idx="60">
                  <c:v>5.799999999999994</c:v>
                </c:pt>
                <c:pt idx="61">
                  <c:v>5.899999999999993</c:v>
                </c:pt>
                <c:pt idx="62">
                  <c:v>5.999999999999993</c:v>
                </c:pt>
                <c:pt idx="63">
                  <c:v>6.0999999999999925</c:v>
                </c:pt>
                <c:pt idx="64">
                  <c:v>6.199999999999992</c:v>
                </c:pt>
                <c:pt idx="65">
                  <c:v>6.299999999999992</c:v>
                </c:pt>
                <c:pt idx="66">
                  <c:v>6.3999999999999915</c:v>
                </c:pt>
                <c:pt idx="67">
                  <c:v>6.499999999999991</c:v>
                </c:pt>
                <c:pt idx="68">
                  <c:v>6.599999999999991</c:v>
                </c:pt>
                <c:pt idx="69">
                  <c:v>6.69999999999999</c:v>
                </c:pt>
                <c:pt idx="70">
                  <c:v>6.79999999999999</c:v>
                </c:pt>
                <c:pt idx="71">
                  <c:v>6.89999999999999</c:v>
                </c:pt>
                <c:pt idx="72">
                  <c:v>6.999999999999989</c:v>
                </c:pt>
                <c:pt idx="73">
                  <c:v>7.099999999999989</c:v>
                </c:pt>
                <c:pt idx="74">
                  <c:v>7.199999999999989</c:v>
                </c:pt>
                <c:pt idx="75">
                  <c:v>7.299999999999988</c:v>
                </c:pt>
                <c:pt idx="76">
                  <c:v>7.399999999999988</c:v>
                </c:pt>
                <c:pt idx="77">
                  <c:v>7.499999999999988</c:v>
                </c:pt>
                <c:pt idx="78">
                  <c:v>7.599999999999987</c:v>
                </c:pt>
                <c:pt idx="79">
                  <c:v>7.699999999999987</c:v>
                </c:pt>
                <c:pt idx="80">
                  <c:v>7.7999999999999865</c:v>
                </c:pt>
                <c:pt idx="81">
                  <c:v>7.899999999999986</c:v>
                </c:pt>
                <c:pt idx="82">
                  <c:v>7.999999999999986</c:v>
                </c:pt>
                <c:pt idx="83">
                  <c:v>8.099999999999985</c:v>
                </c:pt>
                <c:pt idx="84">
                  <c:v>8.199999999999985</c:v>
                </c:pt>
                <c:pt idx="85">
                  <c:v>8.299999999999985</c:v>
                </c:pt>
                <c:pt idx="86">
                  <c:v>8.399999999999984</c:v>
                </c:pt>
                <c:pt idx="87">
                  <c:v>8.499999999999984</c:v>
                </c:pt>
                <c:pt idx="88">
                  <c:v>8.599999999999984</c:v>
                </c:pt>
                <c:pt idx="89">
                  <c:v>8.699999999999983</c:v>
                </c:pt>
                <c:pt idx="90">
                  <c:v>8.799999999999983</c:v>
                </c:pt>
                <c:pt idx="91">
                  <c:v>8.899999999999983</c:v>
                </c:pt>
                <c:pt idx="92">
                  <c:v>8.999999999999982</c:v>
                </c:pt>
                <c:pt idx="93">
                  <c:v>9.099999999999982</c:v>
                </c:pt>
                <c:pt idx="94">
                  <c:v>9.199999999999982</c:v>
                </c:pt>
                <c:pt idx="95">
                  <c:v>9.299999999999981</c:v>
                </c:pt>
                <c:pt idx="96">
                  <c:v>9.39999999999998</c:v>
                </c:pt>
                <c:pt idx="97">
                  <c:v>9.49999999999998</c:v>
                </c:pt>
                <c:pt idx="98">
                  <c:v>9.59999999999998</c:v>
                </c:pt>
                <c:pt idx="99">
                  <c:v>9.69999999999998</c:v>
                </c:pt>
                <c:pt idx="100">
                  <c:v>9.79999999999998</c:v>
                </c:pt>
                <c:pt idx="101">
                  <c:v>9.899999999999979</c:v>
                </c:pt>
                <c:pt idx="102">
                  <c:v>9.999999999999979</c:v>
                </c:pt>
                <c:pt idx="103">
                  <c:v>10</c:v>
                </c:pt>
                <c:pt idx="104">
                  <c:v>10.1</c:v>
                </c:pt>
                <c:pt idx="105">
                  <c:v>10.2</c:v>
                </c:pt>
                <c:pt idx="106">
                  <c:v>10.299999999999999</c:v>
                </c:pt>
                <c:pt idx="107">
                  <c:v>10.399999999999999</c:v>
                </c:pt>
                <c:pt idx="108">
                  <c:v>10.499999999999998</c:v>
                </c:pt>
                <c:pt idx="109">
                  <c:v>10.599999999999998</c:v>
                </c:pt>
                <c:pt idx="110">
                  <c:v>10.699999999999998</c:v>
                </c:pt>
                <c:pt idx="111">
                  <c:v>10.799999999999997</c:v>
                </c:pt>
                <c:pt idx="112">
                  <c:v>10.899999999999997</c:v>
                </c:pt>
                <c:pt idx="113">
                  <c:v>10.999999999999996</c:v>
                </c:pt>
              </c:numCache>
            </c:numRef>
          </c:cat>
          <c:val>
            <c:numRef>
              <c:f>Calculations!$P$16:$P$129</c:f>
              <c:numCache>
                <c:ptCount val="114"/>
                <c:pt idx="0">
                  <c:v>0</c:v>
                </c:pt>
                <c:pt idx="1">
                  <c:v>-0.001386718749045183</c:v>
                </c:pt>
                <c:pt idx="2">
                  <c:v>-0.005468749998178674</c:v>
                </c:pt>
                <c:pt idx="3">
                  <c:v>-0.012128906247397358</c:v>
                </c:pt>
                <c:pt idx="4">
                  <c:v>-0.021249999996698132</c:v>
                </c:pt>
                <c:pt idx="5">
                  <c:v>-0.03271484374607789</c:v>
                </c:pt>
                <c:pt idx="6">
                  <c:v>-0.04640624999553347</c:v>
                </c:pt>
                <c:pt idx="7">
                  <c:v>-0.06220703124506195</c:v>
                </c:pt>
                <c:pt idx="8">
                  <c:v>-0.07999999999465995</c:v>
                </c:pt>
                <c:pt idx="9">
                  <c:v>-0.09966796874432464</c:v>
                </c:pt>
                <c:pt idx="10">
                  <c:v>-0.12109374999405273</c:v>
                </c:pt>
                <c:pt idx="11">
                  <c:v>-0.14416015624384113</c:v>
                </c:pt>
                <c:pt idx="12">
                  <c:v>-0.16874999999368692</c:v>
                </c:pt>
                <c:pt idx="13">
                  <c:v>-0.1947460937435867</c:v>
                </c:pt>
                <c:pt idx="14">
                  <c:v>-0.22203124999353765</c:v>
                </c:pt>
                <c:pt idx="15">
                  <c:v>-0.25048828124353634</c:v>
                </c:pt>
                <c:pt idx="16">
                  <c:v>-0.27999999999358016</c:v>
                </c:pt>
                <c:pt idx="17">
                  <c:v>-0.3104492187436655</c:v>
                </c:pt>
                <c:pt idx="18">
                  <c:v>-0.3417187499937895</c:v>
                </c:pt>
                <c:pt idx="19">
                  <c:v>-0.37369140624394886</c:v>
                </c:pt>
                <c:pt idx="20">
                  <c:v>-0.40624999999414074</c:v>
                </c:pt>
                <c:pt idx="21">
                  <c:v>-0.439277343744362</c:v>
                </c:pt>
                <c:pt idx="22">
                  <c:v>-0.47265624999460937</c:v>
                </c:pt>
                <c:pt idx="23">
                  <c:v>-0.5062695312448797</c:v>
                </c:pt>
                <c:pt idx="24">
                  <c:v>-0.5399999999951702</c:v>
                </c:pt>
                <c:pt idx="25">
                  <c:v>-0.5737304687454775</c:v>
                </c:pt>
                <c:pt idx="26">
                  <c:v>-0.6073437499957987</c:v>
                </c:pt>
                <c:pt idx="27">
                  <c:v>-0.6407226562461303</c:v>
                </c:pt>
                <c:pt idx="28">
                  <c:v>-0.6737499999964697</c:v>
                </c:pt>
                <c:pt idx="29">
                  <c:v>-0.7063085937468134</c:v>
                </c:pt>
                <c:pt idx="30">
                  <c:v>-0.7382812499971586</c:v>
                </c:pt>
                <c:pt idx="31">
                  <c:v>0.26171875000284195</c:v>
                </c:pt>
                <c:pt idx="32">
                  <c:v>0.23044921875249802</c:v>
                </c:pt>
                <c:pt idx="33">
                  <c:v>0.20000000000215945</c:v>
                </c:pt>
                <c:pt idx="34">
                  <c:v>0.17048828125182902</c:v>
                </c:pt>
                <c:pt idx="35">
                  <c:v>0.14203125000150962</c:v>
                </c:pt>
                <c:pt idx="36">
                  <c:v>0.11474609375120437</c:v>
                </c:pt>
                <c:pt idx="37">
                  <c:v>0.08875000000091637</c:v>
                </c:pt>
                <c:pt idx="38">
                  <c:v>0.06416015625064897</c:v>
                </c:pt>
                <c:pt idx="39">
                  <c:v>0.04109375000040483</c:v>
                </c:pt>
                <c:pt idx="40">
                  <c:v>0.01966796875018728</c:v>
                </c:pt>
                <c:pt idx="41">
                  <c:v>-4.440892098500626E-16</c:v>
                </c:pt>
                <c:pt idx="42">
                  <c:v>0</c:v>
                </c:pt>
                <c:pt idx="43">
                  <c:v>-0.00937239583349735</c:v>
                </c:pt>
                <c:pt idx="44">
                  <c:v>-0.018729166666994427</c:v>
                </c:pt>
                <c:pt idx="45">
                  <c:v>-0.02805468750049096</c:v>
                </c:pt>
                <c:pt idx="46">
                  <c:v>-0.03733333333398666</c:v>
                </c:pt>
                <c:pt idx="47">
                  <c:v>-0.04654947916748127</c:v>
                </c:pt>
                <c:pt idx="48">
                  <c:v>-0.05568750000097451</c:v>
                </c:pt>
                <c:pt idx="49">
                  <c:v>-0.06473177083446613</c:v>
                </c:pt>
                <c:pt idx="50">
                  <c:v>-0.07366666666795582</c:v>
                </c:pt>
                <c:pt idx="51">
                  <c:v>-0.08247656250144332</c:v>
                </c:pt>
                <c:pt idx="52">
                  <c:v>-0.09114583333492837</c:v>
                </c:pt>
                <c:pt idx="53">
                  <c:v>-0.09965885416841067</c:v>
                </c:pt>
                <c:pt idx="54">
                  <c:v>-0.10800000000188997</c:v>
                </c:pt>
                <c:pt idx="55">
                  <c:v>-0.116153645835366</c:v>
                </c:pt>
                <c:pt idx="56">
                  <c:v>-0.12410416666883847</c:v>
                </c:pt>
                <c:pt idx="57">
                  <c:v>-0.13183593750230713</c:v>
                </c:pt>
                <c:pt idx="58">
                  <c:v>-0.13933333333577166</c:v>
                </c:pt>
                <c:pt idx="59">
                  <c:v>-0.14658072916923184</c:v>
                </c:pt>
                <c:pt idx="60">
                  <c:v>-0.1535625000026874</c:v>
                </c:pt>
                <c:pt idx="61">
                  <c:v>-0.16026302083613794</c:v>
                </c:pt>
                <c:pt idx="62">
                  <c:v>-0.1666666666695833</c:v>
                </c:pt>
                <c:pt idx="63">
                  <c:v>-0.17275781250302327</c:v>
                </c:pt>
                <c:pt idx="64">
                  <c:v>-0.17852083333645746</c:v>
                </c:pt>
                <c:pt idx="65">
                  <c:v>-0.18394010416988565</c:v>
                </c:pt>
                <c:pt idx="66">
                  <c:v>-0.18900000000330752</c:v>
                </c:pt>
                <c:pt idx="67">
                  <c:v>-0.19368489583672283</c:v>
                </c:pt>
                <c:pt idx="68">
                  <c:v>-0.19797916667013135</c:v>
                </c:pt>
                <c:pt idx="69">
                  <c:v>-0.2018671875035327</c:v>
                </c:pt>
                <c:pt idx="70">
                  <c:v>-0.2053333333369267</c:v>
                </c:pt>
                <c:pt idx="71">
                  <c:v>-0.20836197917031302</c:v>
                </c:pt>
                <c:pt idx="72">
                  <c:v>-0.2109375000036914</c:v>
                </c:pt>
                <c:pt idx="73">
                  <c:v>-0.21304427083706162</c:v>
                </c:pt>
                <c:pt idx="74">
                  <c:v>-0.21466666667042328</c:v>
                </c:pt>
                <c:pt idx="75">
                  <c:v>-0.21578906250377627</c:v>
                </c:pt>
                <c:pt idx="76">
                  <c:v>-0.21639583333712026</c:v>
                </c:pt>
                <c:pt idx="77">
                  <c:v>-0.21647135417045488</c:v>
                </c:pt>
                <c:pt idx="78">
                  <c:v>-0.21600000000377995</c:v>
                </c:pt>
                <c:pt idx="79">
                  <c:v>-0.2149661458370952</c:v>
                </c:pt>
                <c:pt idx="80">
                  <c:v>-0.2133541666704003</c:v>
                </c:pt>
                <c:pt idx="81">
                  <c:v>-0.21114843750369502</c:v>
                </c:pt>
                <c:pt idx="82">
                  <c:v>-0.2083333333369791</c:v>
                </c:pt>
                <c:pt idx="83">
                  <c:v>-0.2048932291702522</c:v>
                </c:pt>
                <c:pt idx="84">
                  <c:v>-0.20081250000351414</c:v>
                </c:pt>
                <c:pt idx="85">
                  <c:v>-0.1960755208367646</c:v>
                </c:pt>
                <c:pt idx="86">
                  <c:v>-0.19066666667000326</c:v>
                </c:pt>
                <c:pt idx="87">
                  <c:v>-0.18457031250322997</c:v>
                </c:pt>
                <c:pt idx="88">
                  <c:v>-0.17777083333644433</c:v>
                </c:pt>
                <c:pt idx="89">
                  <c:v>-0.17025260416964613</c:v>
                </c:pt>
                <c:pt idx="90">
                  <c:v>-0.16200000000283504</c:v>
                </c:pt>
                <c:pt idx="91">
                  <c:v>-0.1529973958360109</c:v>
                </c:pt>
                <c:pt idx="92">
                  <c:v>-0.14322916666917332</c:v>
                </c:pt>
                <c:pt idx="93">
                  <c:v>-0.1326796875023221</c:v>
                </c:pt>
                <c:pt idx="94">
                  <c:v>-0.12133333333545693</c:v>
                </c:pt>
                <c:pt idx="95">
                  <c:v>-0.10917447916857756</c:v>
                </c:pt>
                <c:pt idx="96">
                  <c:v>-0.09618750000168369</c:v>
                </c:pt>
                <c:pt idx="97">
                  <c:v>-0.08235677083477508</c:v>
                </c:pt>
                <c:pt idx="98">
                  <c:v>-0.06766666666785143</c:v>
                </c:pt>
                <c:pt idx="99">
                  <c:v>-0.052101562500912454</c:v>
                </c:pt>
                <c:pt idx="100">
                  <c:v>-0.035645833333957905</c:v>
                </c:pt>
                <c:pt idx="101">
                  <c:v>-0.018283854166987516</c:v>
                </c:pt>
                <c:pt idx="102">
                  <c:v>-9.992007221801256E-16</c:v>
                </c:pt>
                <c:pt idx="103">
                  <c:v>0</c:v>
                </c:pt>
                <c:pt idx="104">
                  <c:v>0.009375000000164061</c:v>
                </c:pt>
                <c:pt idx="105">
                  <c:v>0.018750000000328122</c:v>
                </c:pt>
                <c:pt idx="106">
                  <c:v>0.028125000000492187</c:v>
                </c:pt>
                <c:pt idx="107">
                  <c:v>0.037500000000656245</c:v>
                </c:pt>
                <c:pt idx="108">
                  <c:v>0.0468750000008203</c:v>
                </c:pt>
                <c:pt idx="109">
                  <c:v>0.05625000000098437</c:v>
                </c:pt>
                <c:pt idx="110">
                  <c:v>0.06562500000114843</c:v>
                </c:pt>
                <c:pt idx="111">
                  <c:v>0.07500000000131248</c:v>
                </c:pt>
                <c:pt idx="112">
                  <c:v>0.08437500000147655</c:v>
                </c:pt>
                <c:pt idx="113">
                  <c:v>0.0937500000016406</c:v>
                </c:pt>
              </c:numCache>
            </c:numRef>
          </c:val>
          <c:smooth val="0"/>
        </c:ser>
        <c:axId val="46126297"/>
        <c:axId val="12483490"/>
      </c:lineChart>
      <c:catAx>
        <c:axId val="4612629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483490"/>
        <c:crosses val="autoZero"/>
        <c:auto val="1"/>
        <c:lblOffset val="0"/>
        <c:tickLblSkip val="10"/>
        <c:tickMarkSkip val="10"/>
        <c:noMultiLvlLbl val="0"/>
      </c:catAx>
      <c:valAx>
        <c:axId val="1248349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Qk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126297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Influence Line Mk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2695"/>
          <c:w val="0.85525"/>
          <c:h val="0.581"/>
        </c:manualLayout>
      </c:layout>
      <c:lineChart>
        <c:grouping val="standard"/>
        <c:varyColors val="0"/>
        <c:ser>
          <c:idx val="0"/>
          <c:order val="0"/>
          <c:tx>
            <c:v>Linia wpływu X2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Calculations!$A$16:$A$129</c:f>
              <c:numCache>
                <c:ptCount val="11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</c:v>
                </c:pt>
                <c:pt idx="32">
                  <c:v>3.1000000000000014</c:v>
                </c:pt>
                <c:pt idx="33">
                  <c:v>3.2000000000000015</c:v>
                </c:pt>
                <c:pt idx="34">
                  <c:v>3.3000000000000016</c:v>
                </c:pt>
                <c:pt idx="35">
                  <c:v>3.4000000000000017</c:v>
                </c:pt>
                <c:pt idx="36">
                  <c:v>3.5000000000000018</c:v>
                </c:pt>
                <c:pt idx="37">
                  <c:v>3.600000000000002</c:v>
                </c:pt>
                <c:pt idx="38">
                  <c:v>3.700000000000002</c:v>
                </c:pt>
                <c:pt idx="39">
                  <c:v>3.800000000000002</c:v>
                </c:pt>
                <c:pt idx="40">
                  <c:v>3.900000000000002</c:v>
                </c:pt>
                <c:pt idx="41">
                  <c:v>4.000000000000002</c:v>
                </c:pt>
                <c:pt idx="42">
                  <c:v>4</c:v>
                </c:pt>
                <c:pt idx="43">
                  <c:v>4.1</c:v>
                </c:pt>
                <c:pt idx="44">
                  <c:v>4.199999999999999</c:v>
                </c:pt>
                <c:pt idx="45">
                  <c:v>4.299999999999999</c:v>
                </c:pt>
                <c:pt idx="46">
                  <c:v>4.399999999999999</c:v>
                </c:pt>
                <c:pt idx="47">
                  <c:v>4.499999999999998</c:v>
                </c:pt>
                <c:pt idx="48">
                  <c:v>4.599999999999998</c:v>
                </c:pt>
                <c:pt idx="49">
                  <c:v>4.6999999999999975</c:v>
                </c:pt>
                <c:pt idx="50">
                  <c:v>4.799999999999997</c:v>
                </c:pt>
                <c:pt idx="51">
                  <c:v>4.899999999999997</c:v>
                </c:pt>
                <c:pt idx="52">
                  <c:v>4.9999999999999964</c:v>
                </c:pt>
                <c:pt idx="53">
                  <c:v>5.099999999999996</c:v>
                </c:pt>
                <c:pt idx="54">
                  <c:v>5.199999999999996</c:v>
                </c:pt>
                <c:pt idx="55">
                  <c:v>5.299999999999995</c:v>
                </c:pt>
                <c:pt idx="56">
                  <c:v>5.399999999999995</c:v>
                </c:pt>
                <c:pt idx="57">
                  <c:v>5.499999999999995</c:v>
                </c:pt>
                <c:pt idx="58">
                  <c:v>5.599999999999994</c:v>
                </c:pt>
                <c:pt idx="59">
                  <c:v>5.699999999999994</c:v>
                </c:pt>
                <c:pt idx="60">
                  <c:v>5.799999999999994</c:v>
                </c:pt>
                <c:pt idx="61">
                  <c:v>5.899999999999993</c:v>
                </c:pt>
                <c:pt idx="62">
                  <c:v>5.999999999999993</c:v>
                </c:pt>
                <c:pt idx="63">
                  <c:v>6.0999999999999925</c:v>
                </c:pt>
                <c:pt idx="64">
                  <c:v>6.199999999999992</c:v>
                </c:pt>
                <c:pt idx="65">
                  <c:v>6.299999999999992</c:v>
                </c:pt>
                <c:pt idx="66">
                  <c:v>6.3999999999999915</c:v>
                </c:pt>
                <c:pt idx="67">
                  <c:v>6.499999999999991</c:v>
                </c:pt>
                <c:pt idx="68">
                  <c:v>6.599999999999991</c:v>
                </c:pt>
                <c:pt idx="69">
                  <c:v>6.69999999999999</c:v>
                </c:pt>
                <c:pt idx="70">
                  <c:v>6.79999999999999</c:v>
                </c:pt>
                <c:pt idx="71">
                  <c:v>6.89999999999999</c:v>
                </c:pt>
                <c:pt idx="72">
                  <c:v>6.999999999999989</c:v>
                </c:pt>
                <c:pt idx="73">
                  <c:v>7.099999999999989</c:v>
                </c:pt>
                <c:pt idx="74">
                  <c:v>7.199999999999989</c:v>
                </c:pt>
                <c:pt idx="75">
                  <c:v>7.299999999999988</c:v>
                </c:pt>
                <c:pt idx="76">
                  <c:v>7.399999999999988</c:v>
                </c:pt>
                <c:pt idx="77">
                  <c:v>7.499999999999988</c:v>
                </c:pt>
                <c:pt idx="78">
                  <c:v>7.599999999999987</c:v>
                </c:pt>
                <c:pt idx="79">
                  <c:v>7.699999999999987</c:v>
                </c:pt>
                <c:pt idx="80">
                  <c:v>7.7999999999999865</c:v>
                </c:pt>
                <c:pt idx="81">
                  <c:v>7.899999999999986</c:v>
                </c:pt>
                <c:pt idx="82">
                  <c:v>7.999999999999986</c:v>
                </c:pt>
                <c:pt idx="83">
                  <c:v>8.099999999999985</c:v>
                </c:pt>
                <c:pt idx="84">
                  <c:v>8.199999999999985</c:v>
                </c:pt>
                <c:pt idx="85">
                  <c:v>8.299999999999985</c:v>
                </c:pt>
                <c:pt idx="86">
                  <c:v>8.399999999999984</c:v>
                </c:pt>
                <c:pt idx="87">
                  <c:v>8.499999999999984</c:v>
                </c:pt>
                <c:pt idx="88">
                  <c:v>8.599999999999984</c:v>
                </c:pt>
                <c:pt idx="89">
                  <c:v>8.699999999999983</c:v>
                </c:pt>
                <c:pt idx="90">
                  <c:v>8.799999999999983</c:v>
                </c:pt>
                <c:pt idx="91">
                  <c:v>8.899999999999983</c:v>
                </c:pt>
                <c:pt idx="92">
                  <c:v>8.999999999999982</c:v>
                </c:pt>
                <c:pt idx="93">
                  <c:v>9.099999999999982</c:v>
                </c:pt>
                <c:pt idx="94">
                  <c:v>9.199999999999982</c:v>
                </c:pt>
                <c:pt idx="95">
                  <c:v>9.299999999999981</c:v>
                </c:pt>
                <c:pt idx="96">
                  <c:v>9.39999999999998</c:v>
                </c:pt>
                <c:pt idx="97">
                  <c:v>9.49999999999998</c:v>
                </c:pt>
                <c:pt idx="98">
                  <c:v>9.59999999999998</c:v>
                </c:pt>
                <c:pt idx="99">
                  <c:v>9.69999999999998</c:v>
                </c:pt>
                <c:pt idx="100">
                  <c:v>9.79999999999998</c:v>
                </c:pt>
                <c:pt idx="101">
                  <c:v>9.899999999999979</c:v>
                </c:pt>
                <c:pt idx="102">
                  <c:v>9.999999999999979</c:v>
                </c:pt>
                <c:pt idx="103">
                  <c:v>10</c:v>
                </c:pt>
                <c:pt idx="104">
                  <c:v>10.1</c:v>
                </c:pt>
                <c:pt idx="105">
                  <c:v>10.2</c:v>
                </c:pt>
                <c:pt idx="106">
                  <c:v>10.299999999999999</c:v>
                </c:pt>
                <c:pt idx="107">
                  <c:v>10.399999999999999</c:v>
                </c:pt>
                <c:pt idx="108">
                  <c:v>10.499999999999998</c:v>
                </c:pt>
                <c:pt idx="109">
                  <c:v>10.599999999999998</c:v>
                </c:pt>
                <c:pt idx="110">
                  <c:v>10.699999999999998</c:v>
                </c:pt>
                <c:pt idx="111">
                  <c:v>10.799999999999997</c:v>
                </c:pt>
                <c:pt idx="112">
                  <c:v>10.899999999999997</c:v>
                </c:pt>
                <c:pt idx="113">
                  <c:v>10.999999999999996</c:v>
                </c:pt>
              </c:numCache>
            </c:numRef>
          </c:cat>
          <c:val>
            <c:numRef>
              <c:f>Calculations!$Q$16:$Q$129</c:f>
              <c:numCache>
                <c:ptCount val="114"/>
                <c:pt idx="0">
                  <c:v>0</c:v>
                </c:pt>
                <c:pt idx="1">
                  <c:v>0.00016796874999885632</c:v>
                </c:pt>
                <c:pt idx="2">
                  <c:v>0.0007187499999955476</c:v>
                </c:pt>
                <c:pt idx="3">
                  <c:v>0.0017226562499902398</c:v>
                </c:pt>
                <c:pt idx="4">
                  <c:v>0.0032499999999831067</c:v>
                </c:pt>
                <c:pt idx="5">
                  <c:v>0.005371093749974385</c:v>
                </c:pt>
                <c:pt idx="6">
                  <c:v>0.00815624999996413</c:v>
                </c:pt>
                <c:pt idx="7">
                  <c:v>0.011675781249952617</c:v>
                </c:pt>
                <c:pt idx="8">
                  <c:v>0.015999999999940007</c:v>
                </c:pt>
                <c:pt idx="9">
                  <c:v>0.02119921874992646</c:v>
                </c:pt>
                <c:pt idx="10">
                  <c:v>0.027343749999912154</c:v>
                </c:pt>
                <c:pt idx="11">
                  <c:v>0.0345039062498972</c:v>
                </c:pt>
                <c:pt idx="12">
                  <c:v>0.04274999999988188</c:v>
                </c:pt>
                <c:pt idx="13">
                  <c:v>0.052152343749866326</c:v>
                </c:pt>
                <c:pt idx="14">
                  <c:v>0.0627812499998508</c:v>
                </c:pt>
                <c:pt idx="15">
                  <c:v>0.07470703124983524</c:v>
                </c:pt>
                <c:pt idx="16">
                  <c:v>0.08799999999982011</c:v>
                </c:pt>
                <c:pt idx="17">
                  <c:v>0.10273046874980535</c:v>
                </c:pt>
                <c:pt idx="18">
                  <c:v>0.11896874999979126</c:v>
                </c:pt>
                <c:pt idx="19">
                  <c:v>0.13678515624977802</c:v>
                </c:pt>
                <c:pt idx="20">
                  <c:v>0.1562499999997658</c:v>
                </c:pt>
                <c:pt idx="21">
                  <c:v>0.17743359374975465</c:v>
                </c:pt>
                <c:pt idx="22">
                  <c:v>0.200406249999745</c:v>
                </c:pt>
                <c:pt idx="23">
                  <c:v>0.22523828124973672</c:v>
                </c:pt>
                <c:pt idx="24">
                  <c:v>0.25199999999973033</c:v>
                </c:pt>
                <c:pt idx="25">
                  <c:v>0.28076171874972566</c:v>
                </c:pt>
                <c:pt idx="26">
                  <c:v>0.311593749999723</c:v>
                </c:pt>
                <c:pt idx="27">
                  <c:v>0.3445664062497227</c:v>
                </c:pt>
                <c:pt idx="28">
                  <c:v>0.3797499999997248</c:v>
                </c:pt>
                <c:pt idx="29">
                  <c:v>0.4172148437497294</c:v>
                </c:pt>
                <c:pt idx="30">
                  <c:v>0.4570312499997369</c:v>
                </c:pt>
                <c:pt idx="31">
                  <c:v>0.4570312499997362</c:v>
                </c:pt>
                <c:pt idx="32">
                  <c:v>0.39926953124974585</c:v>
                </c:pt>
                <c:pt idx="33">
                  <c:v>0.3439999999997587</c:v>
                </c:pt>
                <c:pt idx="34">
                  <c:v>0.29129296874977584</c:v>
                </c:pt>
                <c:pt idx="35">
                  <c:v>0.24121874999979642</c:v>
                </c:pt>
                <c:pt idx="36">
                  <c:v>0.19384765624982014</c:v>
                </c:pt>
                <c:pt idx="37">
                  <c:v>0.14924999999984712</c:v>
                </c:pt>
                <c:pt idx="38">
                  <c:v>0.10749609374987923</c:v>
                </c:pt>
                <c:pt idx="39">
                  <c:v>0.06865624999991482</c:v>
                </c:pt>
                <c:pt idx="40">
                  <c:v>0.03280078124995445</c:v>
                </c:pt>
                <c:pt idx="41">
                  <c:v>-4.440892098500626E-16</c:v>
                </c:pt>
                <c:pt idx="42">
                  <c:v>0</c:v>
                </c:pt>
                <c:pt idx="43">
                  <c:v>-0.015620659722245654</c:v>
                </c:pt>
                <c:pt idx="44">
                  <c:v>-0.031215277777824603</c:v>
                </c:pt>
                <c:pt idx="45">
                  <c:v>-0.046757812500070134</c:v>
                </c:pt>
                <c:pt idx="46">
                  <c:v>-0.06222222222231555</c:v>
                </c:pt>
                <c:pt idx="47">
                  <c:v>-0.07758246527789413</c:v>
                </c:pt>
                <c:pt idx="48">
                  <c:v>-0.09281250000013919</c:v>
                </c:pt>
                <c:pt idx="49">
                  <c:v>-0.10788628472238401</c:v>
                </c:pt>
                <c:pt idx="50">
                  <c:v>-0.12277777777796194</c:v>
                </c:pt>
                <c:pt idx="51">
                  <c:v>-0.13746093750020616</c:v>
                </c:pt>
                <c:pt idx="52">
                  <c:v>-0.15190972222245008</c:v>
                </c:pt>
                <c:pt idx="53">
                  <c:v>-0.16609809027802686</c:v>
                </c:pt>
                <c:pt idx="54">
                  <c:v>-0.18000000000026994</c:v>
                </c:pt>
                <c:pt idx="55">
                  <c:v>-0.19358940972251254</c:v>
                </c:pt>
                <c:pt idx="56">
                  <c:v>-0.20684027777808803</c:v>
                </c:pt>
                <c:pt idx="57">
                  <c:v>-0.21972656250032957</c:v>
                </c:pt>
                <c:pt idx="58">
                  <c:v>-0.2322222222225705</c:v>
                </c:pt>
                <c:pt idx="59">
                  <c:v>-0.24430121527814427</c:v>
                </c:pt>
                <c:pt idx="60">
                  <c:v>-0.25593750000038396</c:v>
                </c:pt>
                <c:pt idx="61">
                  <c:v>-0.26710503472262287</c:v>
                </c:pt>
                <c:pt idx="62">
                  <c:v>-0.2777777777781944</c:v>
                </c:pt>
                <c:pt idx="63">
                  <c:v>-0.28792968750043196</c:v>
                </c:pt>
                <c:pt idx="64">
                  <c:v>-0.2975347222226685</c:v>
                </c:pt>
                <c:pt idx="65">
                  <c:v>-0.30656684027823766</c:v>
                </c:pt>
                <c:pt idx="66">
                  <c:v>-0.31500000000047257</c:v>
                </c:pt>
                <c:pt idx="67">
                  <c:v>-0.3228081597227065</c:v>
                </c:pt>
                <c:pt idx="68">
                  <c:v>-0.32996527777827284</c:v>
                </c:pt>
                <c:pt idx="69">
                  <c:v>-0.3364453125005047</c:v>
                </c:pt>
                <c:pt idx="70">
                  <c:v>-0.3422222222227356</c:v>
                </c:pt>
                <c:pt idx="71">
                  <c:v>-0.34726996527829873</c:v>
                </c:pt>
                <c:pt idx="72">
                  <c:v>-0.3515625000005273</c:v>
                </c:pt>
                <c:pt idx="73">
                  <c:v>-0.3550737847227548</c:v>
                </c:pt>
                <c:pt idx="74">
                  <c:v>-0.3577777777783143</c:v>
                </c:pt>
                <c:pt idx="75">
                  <c:v>-0.35964843750053943</c:v>
                </c:pt>
                <c:pt idx="76">
                  <c:v>-0.36065972222276316</c:v>
                </c:pt>
                <c:pt idx="77">
                  <c:v>-0.3607855902783189</c:v>
                </c:pt>
                <c:pt idx="78">
                  <c:v>-0.3600000000005399</c:v>
                </c:pt>
                <c:pt idx="79">
                  <c:v>-0.3582769097227596</c:v>
                </c:pt>
                <c:pt idx="80">
                  <c:v>-0.3555902777783111</c:v>
                </c:pt>
                <c:pt idx="81">
                  <c:v>-0.3519140625005277</c:v>
                </c:pt>
                <c:pt idx="82">
                  <c:v>-0.3472222222227429</c:v>
                </c:pt>
                <c:pt idx="83">
                  <c:v>-0.3414887152782899</c:v>
                </c:pt>
                <c:pt idx="84">
                  <c:v>-0.3346875000005019</c:v>
                </c:pt>
                <c:pt idx="85">
                  <c:v>-0.3267925347227123</c:v>
                </c:pt>
                <c:pt idx="86">
                  <c:v>-0.3177777777782542</c:v>
                </c:pt>
                <c:pt idx="87">
                  <c:v>-0.3076171875004614</c:v>
                </c:pt>
                <c:pt idx="88">
                  <c:v>-0.29628472222266666</c:v>
                </c:pt>
                <c:pt idx="89">
                  <c:v>-0.28375434027820345</c:v>
                </c:pt>
                <c:pt idx="90">
                  <c:v>-0.27000000000040514</c:v>
                </c:pt>
                <c:pt idx="91">
                  <c:v>-0.25499565972260496</c:v>
                </c:pt>
                <c:pt idx="92">
                  <c:v>-0.23871527777813606</c:v>
                </c:pt>
                <c:pt idx="93">
                  <c:v>-0.221132812500332</c:v>
                </c:pt>
                <c:pt idx="94">
                  <c:v>-0.20222222222252598</c:v>
                </c:pt>
                <c:pt idx="95">
                  <c:v>-0.1819574652780513</c:v>
                </c:pt>
                <c:pt idx="96">
                  <c:v>-0.16031250000024116</c:v>
                </c:pt>
                <c:pt idx="97">
                  <c:v>-0.13726128472242893</c:v>
                </c:pt>
                <c:pt idx="98">
                  <c:v>-0.11277777777794794</c:v>
                </c:pt>
                <c:pt idx="99">
                  <c:v>-0.08683593750013137</c:v>
                </c:pt>
                <c:pt idx="100">
                  <c:v>-0.059409722222312604</c:v>
                </c:pt>
                <c:pt idx="101">
                  <c:v>-0.030473090277824955</c:v>
                </c:pt>
                <c:pt idx="102">
                  <c:v>-1.6653345369402304E-15</c:v>
                </c:pt>
                <c:pt idx="103">
                  <c:v>0</c:v>
                </c:pt>
                <c:pt idx="104">
                  <c:v>0.015625000000023436</c:v>
                </c:pt>
                <c:pt idx="105">
                  <c:v>0.03125000000004687</c:v>
                </c:pt>
                <c:pt idx="106">
                  <c:v>0.046875000000070305</c:v>
                </c:pt>
                <c:pt idx="107">
                  <c:v>0.06250000000009374</c:v>
                </c:pt>
                <c:pt idx="108">
                  <c:v>0.07812500000011717</c:v>
                </c:pt>
                <c:pt idx="109">
                  <c:v>0.09375000000014061</c:v>
                </c:pt>
                <c:pt idx="110">
                  <c:v>0.10937500000016405</c:v>
                </c:pt>
                <c:pt idx="111">
                  <c:v>0.12500000000018746</c:v>
                </c:pt>
                <c:pt idx="112">
                  <c:v>0.1406250000002109</c:v>
                </c:pt>
                <c:pt idx="113">
                  <c:v>0.15625000000023434</c:v>
                </c:pt>
              </c:numCache>
            </c:numRef>
          </c:val>
          <c:smooth val="0"/>
        </c:ser>
        <c:axId val="45242547"/>
        <c:axId val="4529740"/>
      </c:lineChart>
      <c:catAx>
        <c:axId val="4524254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29740"/>
        <c:crosses val="autoZero"/>
        <c:auto val="1"/>
        <c:lblOffset val="0"/>
        <c:tickLblSkip val="10"/>
        <c:tickMarkSkip val="10"/>
        <c:noMultiLvlLbl val="0"/>
      </c:catAx>
      <c:valAx>
        <c:axId val="452974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Mk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2425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114300</xdr:rowOff>
    </xdr:from>
    <xdr:to>
      <xdr:col>14</xdr:col>
      <xdr:colOff>85725</xdr:colOff>
      <xdr:row>17</xdr:row>
      <xdr:rowOff>66675</xdr:rowOff>
    </xdr:to>
    <xdr:graphicFrame>
      <xdr:nvGraphicFramePr>
        <xdr:cNvPr id="1" name="Chart 2"/>
        <xdr:cNvGraphicFramePr/>
      </xdr:nvGraphicFramePr>
      <xdr:xfrm>
        <a:off x="1152525" y="600075"/>
        <a:ext cx="74676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14</xdr:col>
      <xdr:colOff>161925</xdr:colOff>
      <xdr:row>36</xdr:row>
      <xdr:rowOff>123825</xdr:rowOff>
    </xdr:to>
    <xdr:graphicFrame>
      <xdr:nvGraphicFramePr>
        <xdr:cNvPr id="2" name="Chart 3"/>
        <xdr:cNvGraphicFramePr/>
      </xdr:nvGraphicFramePr>
      <xdr:xfrm>
        <a:off x="1219200" y="3724275"/>
        <a:ext cx="74771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41</xdr:row>
      <xdr:rowOff>0</xdr:rowOff>
    </xdr:from>
    <xdr:to>
      <xdr:col>14</xdr:col>
      <xdr:colOff>171450</xdr:colOff>
      <xdr:row>54</xdr:row>
      <xdr:rowOff>133350</xdr:rowOff>
    </xdr:to>
    <xdr:graphicFrame>
      <xdr:nvGraphicFramePr>
        <xdr:cNvPr id="3" name="Chart 4"/>
        <xdr:cNvGraphicFramePr/>
      </xdr:nvGraphicFramePr>
      <xdr:xfrm>
        <a:off x="1219200" y="6638925"/>
        <a:ext cx="7486650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58</xdr:row>
      <xdr:rowOff>0</xdr:rowOff>
    </xdr:from>
    <xdr:to>
      <xdr:col>14</xdr:col>
      <xdr:colOff>171450</xdr:colOff>
      <xdr:row>71</xdr:row>
      <xdr:rowOff>133350</xdr:rowOff>
    </xdr:to>
    <xdr:graphicFrame>
      <xdr:nvGraphicFramePr>
        <xdr:cNvPr id="4" name="Chart 5"/>
        <xdr:cNvGraphicFramePr/>
      </xdr:nvGraphicFramePr>
      <xdr:xfrm>
        <a:off x="1219200" y="9391650"/>
        <a:ext cx="7486650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58"/>
  <sheetViews>
    <sheetView tabSelected="1" zoomScale="123" zoomScaleNormal="123" workbookViewId="0" topLeftCell="A1">
      <selection activeCell="Q132" sqref="Q132"/>
    </sheetView>
  </sheetViews>
  <sheetFormatPr defaultColWidth="9.140625" defaultRowHeight="12.75"/>
  <cols>
    <col min="1" max="1" width="9.28125" style="1" bestFit="1" customWidth="1"/>
    <col min="2" max="2" width="11.00390625" style="1" customWidth="1"/>
    <col min="3" max="3" width="13.00390625" style="0" bestFit="1" customWidth="1"/>
    <col min="4" max="4" width="9.28125" style="0" bestFit="1" customWidth="1"/>
    <col min="5" max="9" width="14.00390625" style="0" customWidth="1"/>
    <col min="10" max="10" width="16.28125" style="0" customWidth="1"/>
    <col min="11" max="11" width="14.7109375" style="0" customWidth="1"/>
    <col min="12" max="12" width="16.140625" style="0" customWidth="1"/>
    <col min="13" max="13" width="19.00390625" style="0" customWidth="1"/>
    <col min="14" max="15" width="13.57421875" style="0" bestFit="1" customWidth="1"/>
    <col min="16" max="16" width="9.7109375" style="0" bestFit="1" customWidth="1"/>
    <col min="17" max="17" width="9.421875" style="0" bestFit="1" customWidth="1"/>
  </cols>
  <sheetData>
    <row r="2" ht="13.5" thickBot="1"/>
    <row r="3" spans="2:5" ht="21" thickBot="1">
      <c r="B3" s="71" t="s">
        <v>28</v>
      </c>
      <c r="C3" s="72"/>
      <c r="D3" s="72"/>
      <c r="E3" s="73"/>
    </row>
    <row r="4" spans="2:9" ht="12.75">
      <c r="B4" s="8" t="s">
        <v>3</v>
      </c>
      <c r="C4" s="9">
        <v>4</v>
      </c>
      <c r="D4" s="10" t="s">
        <v>7</v>
      </c>
      <c r="E4" s="11">
        <v>1</v>
      </c>
      <c r="F4" s="3"/>
      <c r="G4" s="3"/>
      <c r="H4" s="3"/>
      <c r="I4" s="3"/>
    </row>
    <row r="5" spans="2:9" ht="12.75">
      <c r="B5" s="12" t="s">
        <v>4</v>
      </c>
      <c r="C5" s="13">
        <v>6</v>
      </c>
      <c r="D5" s="14" t="s">
        <v>8</v>
      </c>
      <c r="E5" s="15">
        <v>2</v>
      </c>
      <c r="F5" s="3"/>
      <c r="G5" s="3"/>
      <c r="H5" s="3"/>
      <c r="I5" s="3"/>
    </row>
    <row r="6" spans="2:9" ht="12.75">
      <c r="B6" s="12" t="s">
        <v>5</v>
      </c>
      <c r="C6" s="13">
        <v>1</v>
      </c>
      <c r="D6" s="14" t="s">
        <v>9</v>
      </c>
      <c r="E6" s="15">
        <v>1</v>
      </c>
      <c r="F6" s="3"/>
      <c r="G6" s="3"/>
      <c r="H6" s="3"/>
      <c r="I6" s="3"/>
    </row>
    <row r="7" spans="2:9" ht="12.75">
      <c r="B7" s="12" t="s">
        <v>6</v>
      </c>
      <c r="C7" s="13"/>
      <c r="D7" s="14" t="s">
        <v>10</v>
      </c>
      <c r="E7" s="15"/>
      <c r="F7" s="3"/>
      <c r="G7" s="3"/>
      <c r="H7" s="3"/>
      <c r="I7" s="3"/>
    </row>
    <row r="8" spans="2:9" ht="12.75">
      <c r="B8" s="12"/>
      <c r="C8" s="14"/>
      <c r="D8" s="14"/>
      <c r="E8" s="15"/>
      <c r="F8" s="3"/>
      <c r="G8" s="3"/>
      <c r="H8" s="3"/>
      <c r="I8" s="3"/>
    </row>
    <row r="9" spans="2:9" ht="12.75">
      <c r="B9" s="12" t="s">
        <v>13</v>
      </c>
      <c r="C9" s="16">
        <f>((C4/3)/E4)</f>
        <v>1.3333333333333333</v>
      </c>
      <c r="D9" s="14"/>
      <c r="E9" s="15"/>
      <c r="F9" s="3"/>
      <c r="G9" s="3"/>
      <c r="H9" s="3"/>
      <c r="I9" s="3"/>
    </row>
    <row r="10" spans="2:9" ht="12.75">
      <c r="B10" s="12" t="s">
        <v>15</v>
      </c>
      <c r="C10" s="16">
        <f>((C4/3)/E4)+((C5/3)/E5)</f>
        <v>2.333333333333333</v>
      </c>
      <c r="D10" s="14"/>
      <c r="E10" s="15"/>
      <c r="F10" s="3"/>
      <c r="G10" s="3"/>
      <c r="H10" s="3"/>
      <c r="I10" s="3"/>
    </row>
    <row r="11" spans="2:9" ht="12.75">
      <c r="B11" s="12" t="s">
        <v>14</v>
      </c>
      <c r="C11" s="16">
        <f>((C4/6)/E4)</f>
        <v>0.6666666666666666</v>
      </c>
      <c r="D11" s="14"/>
      <c r="E11" s="15"/>
      <c r="F11" s="3"/>
      <c r="G11" s="3"/>
      <c r="H11" s="3"/>
      <c r="I11" s="3"/>
    </row>
    <row r="12" spans="2:9" ht="13.5" thickBot="1">
      <c r="B12" s="17"/>
      <c r="C12" s="18"/>
      <c r="D12" s="19"/>
      <c r="E12" s="20"/>
      <c r="F12" s="3"/>
      <c r="G12" s="3"/>
      <c r="H12" s="3"/>
      <c r="I12" s="3"/>
    </row>
    <row r="13" spans="2:9" ht="12.75">
      <c r="B13" s="6"/>
      <c r="C13" s="6"/>
      <c r="D13" s="2"/>
      <c r="E13" s="3"/>
      <c r="F13" s="3"/>
      <c r="G13" s="3"/>
      <c r="H13" s="3"/>
      <c r="I13" s="3"/>
    </row>
    <row r="14" ht="13.5" thickBot="1"/>
    <row r="15" spans="1:17" s="23" customFormat="1" ht="37.5" thickBot="1" thickTop="1">
      <c r="A15" s="21" t="s">
        <v>23</v>
      </c>
      <c r="B15" s="21" t="s">
        <v>2</v>
      </c>
      <c r="C15" s="22" t="s">
        <v>24</v>
      </c>
      <c r="D15" s="22" t="s">
        <v>1</v>
      </c>
      <c r="E15" s="22" t="s">
        <v>0</v>
      </c>
      <c r="F15" s="22" t="s">
        <v>16</v>
      </c>
      <c r="G15" s="22" t="s">
        <v>17</v>
      </c>
      <c r="H15" s="22" t="s">
        <v>18</v>
      </c>
      <c r="I15" s="22" t="s">
        <v>19</v>
      </c>
      <c r="J15" s="22" t="s">
        <v>11</v>
      </c>
      <c r="K15" s="22" t="s">
        <v>12</v>
      </c>
      <c r="L15" s="22" t="s">
        <v>20</v>
      </c>
      <c r="M15" s="22" t="s">
        <v>21</v>
      </c>
      <c r="N15" s="22" t="s">
        <v>27</v>
      </c>
      <c r="O15" s="22" t="s">
        <v>22</v>
      </c>
      <c r="P15" s="22" t="s">
        <v>25</v>
      </c>
      <c r="Q15" s="22" t="s">
        <v>26</v>
      </c>
    </row>
    <row r="16" spans="1:17" ht="13.5" thickTop="1">
      <c r="A16" s="33">
        <v>0</v>
      </c>
      <c r="B16" s="34">
        <v>0</v>
      </c>
      <c r="C16" s="34">
        <v>4</v>
      </c>
      <c r="D16" s="34">
        <f>C16-B16</f>
        <v>4</v>
      </c>
      <c r="E16" s="26">
        <f>(B16/C16)*(C16-B16)</f>
        <v>0</v>
      </c>
      <c r="F16" s="26">
        <v>1.3333333333</v>
      </c>
      <c r="G16" s="26">
        <v>2.33333333333</v>
      </c>
      <c r="H16" s="26">
        <v>0.66666666667</v>
      </c>
      <c r="I16" s="26">
        <f>(F16*G16)-(H16*H16)</f>
        <v>2.6666666665800003</v>
      </c>
      <c r="J16" s="26">
        <f>E16*(C16+D16)/6</f>
        <v>0</v>
      </c>
      <c r="K16" s="26">
        <f>E16*(C16+B16)/6</f>
        <v>0</v>
      </c>
      <c r="L16" s="26">
        <f>-(J16*G16)+(H16*K16)</f>
        <v>0</v>
      </c>
      <c r="M16" s="26">
        <f>-(F16*K16)+(H16*J16)</f>
        <v>0</v>
      </c>
      <c r="N16" s="35">
        <f>L16/I16</f>
        <v>0</v>
      </c>
      <c r="O16" s="35">
        <f>M16/I16</f>
        <v>0</v>
      </c>
      <c r="P16" s="36">
        <f>-(B16+N16-O16)/C16</f>
        <v>0</v>
      </c>
      <c r="Q16" s="37">
        <f>((B16+N16-O16)/4)+O16</f>
        <v>0</v>
      </c>
    </row>
    <row r="17" spans="1:17" ht="12.75">
      <c r="A17" s="38">
        <f>A16+0.1</f>
        <v>0.1</v>
      </c>
      <c r="B17" s="24">
        <f aca="true" t="shared" si="0" ref="B17:B57">B16+0.1</f>
        <v>0.1</v>
      </c>
      <c r="C17" s="24">
        <v>4</v>
      </c>
      <c r="D17" s="24">
        <f aca="true" t="shared" si="1" ref="D17:D91">C17-B17</f>
        <v>3.9</v>
      </c>
      <c r="E17" s="27">
        <f aca="true" t="shared" si="2" ref="E17:E57">(B17/C17)*(C17-B17)</f>
        <v>0.0975</v>
      </c>
      <c r="F17" s="27">
        <v>1.3333333333</v>
      </c>
      <c r="G17" s="27">
        <v>2.33333333333</v>
      </c>
      <c r="H17" s="27">
        <v>0.66666666667</v>
      </c>
      <c r="I17" s="27">
        <f aca="true" t="shared" si="3" ref="I17:I91">(F17*G17)-(H17*H17)</f>
        <v>2.6666666665800003</v>
      </c>
      <c r="J17" s="27">
        <f aca="true" t="shared" si="4" ref="J17:J57">E17*(C17+D17)/6</f>
        <v>0.12837500000000002</v>
      </c>
      <c r="K17" s="27">
        <f aca="true" t="shared" si="5" ref="K17:K57">E17*(C17+B17)/6</f>
        <v>0.066625</v>
      </c>
      <c r="L17" s="27">
        <f aca="true" t="shared" si="6" ref="L17:L91">-(J17*G17)+(H17*K17)</f>
        <v>-0.25512499999935007</v>
      </c>
      <c r="M17" s="27">
        <f aca="true" t="shared" si="7" ref="M17:M91">-(F17*K17)+(H17*J17)</f>
        <v>-0.0032499999973512467</v>
      </c>
      <c r="N17" s="39">
        <f aca="true" t="shared" si="8" ref="N17:N91">L17/I17</f>
        <v>-0.0956718750028656</v>
      </c>
      <c r="O17" s="39">
        <f aca="true" t="shared" si="9" ref="O17:O91">M17/I17</f>
        <v>-0.0012187499990463267</v>
      </c>
      <c r="P17" s="40">
        <f aca="true" t="shared" si="10" ref="P17:P45">-(B17+N17-O17)/C17</f>
        <v>-0.001386718749045183</v>
      </c>
      <c r="Q17" s="41">
        <f aca="true" t="shared" si="11" ref="Q17:Q46">((B17+N17-O17)/4)+O17</f>
        <v>0.00016796874999885632</v>
      </c>
    </row>
    <row r="18" spans="1:17" ht="12.75">
      <c r="A18" s="38">
        <f aca="true" t="shared" si="12" ref="A18:A24">A17+0.1</f>
        <v>0.2</v>
      </c>
      <c r="B18" s="24">
        <f t="shared" si="0"/>
        <v>0.2</v>
      </c>
      <c r="C18" s="24">
        <v>4</v>
      </c>
      <c r="D18" s="24">
        <f t="shared" si="1"/>
        <v>3.8</v>
      </c>
      <c r="E18" s="27">
        <f t="shared" si="2"/>
        <v>0.19</v>
      </c>
      <c r="F18" s="27">
        <v>1.3333333333</v>
      </c>
      <c r="G18" s="27">
        <v>2.33333333333</v>
      </c>
      <c r="H18" s="27">
        <v>0.66666666667</v>
      </c>
      <c r="I18" s="27">
        <f t="shared" si="3"/>
        <v>2.6666666665800003</v>
      </c>
      <c r="J18" s="27">
        <f t="shared" si="4"/>
        <v>0.247</v>
      </c>
      <c r="K18" s="27">
        <f t="shared" si="5"/>
        <v>0.133</v>
      </c>
      <c r="L18" s="27">
        <f t="shared" si="6"/>
        <v>-0.48766666666540004</v>
      </c>
      <c r="M18" s="27">
        <f t="shared" si="7"/>
        <v>-0.012666666661410003</v>
      </c>
      <c r="N18" s="39">
        <f t="shared" si="8"/>
        <v>-0.18287500000546844</v>
      </c>
      <c r="O18" s="39">
        <f t="shared" si="9"/>
        <v>-0.004749999998183126</v>
      </c>
      <c r="P18" s="40">
        <f t="shared" si="10"/>
        <v>-0.005468749998178674</v>
      </c>
      <c r="Q18" s="41">
        <f t="shared" si="11"/>
        <v>0.0007187499999955476</v>
      </c>
    </row>
    <row r="19" spans="1:17" ht="12.75">
      <c r="A19" s="38">
        <f t="shared" si="12"/>
        <v>0.30000000000000004</v>
      </c>
      <c r="B19" s="24">
        <f t="shared" si="0"/>
        <v>0.30000000000000004</v>
      </c>
      <c r="C19" s="24">
        <v>4</v>
      </c>
      <c r="D19" s="24">
        <f t="shared" si="1"/>
        <v>3.7</v>
      </c>
      <c r="E19" s="27">
        <f t="shared" si="2"/>
        <v>0.2775000000000001</v>
      </c>
      <c r="F19" s="27">
        <v>1.3333333333</v>
      </c>
      <c r="G19" s="27">
        <v>2.33333333333</v>
      </c>
      <c r="H19" s="27">
        <v>0.66666666667</v>
      </c>
      <c r="I19" s="27">
        <f t="shared" si="3"/>
        <v>2.6666666665800003</v>
      </c>
      <c r="J19" s="27">
        <f t="shared" si="4"/>
        <v>0.3561250000000001</v>
      </c>
      <c r="K19" s="27">
        <f t="shared" si="5"/>
        <v>0.19887500000000005</v>
      </c>
      <c r="L19" s="27">
        <f t="shared" si="6"/>
        <v>-0.6983749999981502</v>
      </c>
      <c r="M19" s="27">
        <f t="shared" si="7"/>
        <v>-0.027749999992183777</v>
      </c>
      <c r="N19" s="39">
        <f t="shared" si="8"/>
        <v>-0.26189062500781773</v>
      </c>
      <c r="O19" s="39">
        <f t="shared" si="9"/>
        <v>-0.010406249997407118</v>
      </c>
      <c r="P19" s="40">
        <f t="shared" si="10"/>
        <v>-0.012128906247397358</v>
      </c>
      <c r="Q19" s="41">
        <f t="shared" si="11"/>
        <v>0.0017226562499902398</v>
      </c>
    </row>
    <row r="20" spans="1:17" ht="12.75">
      <c r="A20" s="38">
        <f t="shared" si="12"/>
        <v>0.4</v>
      </c>
      <c r="B20" s="24">
        <f t="shared" si="0"/>
        <v>0.4</v>
      </c>
      <c r="C20" s="24">
        <v>4</v>
      </c>
      <c r="D20" s="24">
        <f t="shared" si="1"/>
        <v>3.6</v>
      </c>
      <c r="E20" s="27">
        <f t="shared" si="2"/>
        <v>0.36000000000000004</v>
      </c>
      <c r="F20" s="27">
        <v>1.3333333333</v>
      </c>
      <c r="G20" s="27">
        <v>2.33333333333</v>
      </c>
      <c r="H20" s="27">
        <v>0.66666666667</v>
      </c>
      <c r="I20" s="27">
        <f t="shared" si="3"/>
        <v>2.6666666665800003</v>
      </c>
      <c r="J20" s="27">
        <f t="shared" si="4"/>
        <v>0.456</v>
      </c>
      <c r="K20" s="27">
        <f t="shared" si="5"/>
        <v>0.26400000000000007</v>
      </c>
      <c r="L20" s="27">
        <f t="shared" si="6"/>
        <v>-0.8879999999976002</v>
      </c>
      <c r="M20" s="27">
        <f t="shared" si="7"/>
        <v>-0.047999999989680076</v>
      </c>
      <c r="N20" s="39">
        <f t="shared" si="8"/>
        <v>-0.3330000000099225</v>
      </c>
      <c r="O20" s="39">
        <f t="shared" si="9"/>
        <v>-0.017999999996715026</v>
      </c>
      <c r="P20" s="40">
        <f t="shared" si="10"/>
        <v>-0.021249999996698132</v>
      </c>
      <c r="Q20" s="41">
        <f t="shared" si="11"/>
        <v>0.0032499999999831067</v>
      </c>
    </row>
    <row r="21" spans="1:17" ht="12.75">
      <c r="A21" s="38">
        <f t="shared" si="12"/>
        <v>0.5</v>
      </c>
      <c r="B21" s="24">
        <f t="shared" si="0"/>
        <v>0.5</v>
      </c>
      <c r="C21" s="24">
        <v>4</v>
      </c>
      <c r="D21" s="24">
        <f t="shared" si="1"/>
        <v>3.5</v>
      </c>
      <c r="E21" s="27">
        <f t="shared" si="2"/>
        <v>0.4375</v>
      </c>
      <c r="F21" s="27">
        <v>1.3333333333</v>
      </c>
      <c r="G21" s="27">
        <v>2.33333333333</v>
      </c>
      <c r="H21" s="27">
        <v>0.66666666667</v>
      </c>
      <c r="I21" s="27">
        <f t="shared" si="3"/>
        <v>2.6666666665800003</v>
      </c>
      <c r="J21" s="27">
        <f t="shared" si="4"/>
        <v>0.546875</v>
      </c>
      <c r="K21" s="27">
        <f t="shared" si="5"/>
        <v>0.328125</v>
      </c>
      <c r="L21" s="27">
        <f t="shared" si="6"/>
        <v>-1.05729166666375</v>
      </c>
      <c r="M21" s="27">
        <f t="shared" si="7"/>
        <v>-0.07291666665390623</v>
      </c>
      <c r="N21" s="39">
        <f t="shared" si="8"/>
        <v>-0.39648437501179196</v>
      </c>
      <c r="O21" s="39">
        <f t="shared" si="9"/>
        <v>-0.027343749996103502</v>
      </c>
      <c r="P21" s="40">
        <f t="shared" si="10"/>
        <v>-0.03271484374607789</v>
      </c>
      <c r="Q21" s="41">
        <f t="shared" si="11"/>
        <v>0.005371093749974385</v>
      </c>
    </row>
    <row r="22" spans="1:17" ht="12.75">
      <c r="A22" s="38">
        <f t="shared" si="12"/>
        <v>0.6</v>
      </c>
      <c r="B22" s="24">
        <f t="shared" si="0"/>
        <v>0.6</v>
      </c>
      <c r="C22" s="24">
        <v>4</v>
      </c>
      <c r="D22" s="24">
        <f t="shared" si="1"/>
        <v>3.4</v>
      </c>
      <c r="E22" s="27">
        <f t="shared" si="2"/>
        <v>0.51</v>
      </c>
      <c r="F22" s="27">
        <v>1.3333333333</v>
      </c>
      <c r="G22" s="27">
        <v>2.33333333333</v>
      </c>
      <c r="H22" s="27">
        <v>0.66666666667</v>
      </c>
      <c r="I22" s="27">
        <f t="shared" si="3"/>
        <v>2.6666666665800003</v>
      </c>
      <c r="J22" s="27">
        <f t="shared" si="4"/>
        <v>0.6290000000000001</v>
      </c>
      <c r="K22" s="27">
        <f t="shared" si="5"/>
        <v>0.39099999999999996</v>
      </c>
      <c r="L22" s="27">
        <f t="shared" si="6"/>
        <v>-1.2069999999966003</v>
      </c>
      <c r="M22" s="27">
        <f t="shared" si="7"/>
        <v>-0.10199999998486992</v>
      </c>
      <c r="N22" s="39">
        <f t="shared" si="8"/>
        <v>-0.4526250000134354</v>
      </c>
      <c r="O22" s="39">
        <f t="shared" si="9"/>
        <v>-0.03824999999556934</v>
      </c>
      <c r="P22" s="40">
        <f t="shared" si="10"/>
        <v>-0.04640624999553347</v>
      </c>
      <c r="Q22" s="41">
        <f t="shared" si="11"/>
        <v>0.00815624999996413</v>
      </c>
    </row>
    <row r="23" spans="1:17" ht="12.75">
      <c r="A23" s="38">
        <f t="shared" si="12"/>
        <v>0.7</v>
      </c>
      <c r="B23" s="24">
        <f t="shared" si="0"/>
        <v>0.7</v>
      </c>
      <c r="C23" s="24">
        <v>4</v>
      </c>
      <c r="D23" s="24">
        <f t="shared" si="1"/>
        <v>3.3</v>
      </c>
      <c r="E23" s="27">
        <f t="shared" si="2"/>
        <v>0.5774999999999999</v>
      </c>
      <c r="F23" s="27">
        <v>1.3333333333</v>
      </c>
      <c r="G23" s="27">
        <v>2.33333333333</v>
      </c>
      <c r="H23" s="27">
        <v>0.66666666667</v>
      </c>
      <c r="I23" s="27">
        <f t="shared" si="3"/>
        <v>2.6666666665800003</v>
      </c>
      <c r="J23" s="27">
        <f t="shared" si="4"/>
        <v>0.7026249999999998</v>
      </c>
      <c r="K23" s="27">
        <f t="shared" si="5"/>
        <v>0.45237499999999997</v>
      </c>
      <c r="L23" s="27">
        <f t="shared" si="6"/>
        <v>-1.3378749999961497</v>
      </c>
      <c r="M23" s="27">
        <f t="shared" si="7"/>
        <v>-0.13474999998257886</v>
      </c>
      <c r="N23" s="39">
        <f t="shared" si="8"/>
        <v>-0.5017031250148615</v>
      </c>
      <c r="O23" s="39">
        <f t="shared" si="9"/>
        <v>-0.050531249995109336</v>
      </c>
      <c r="P23" s="40">
        <f t="shared" si="10"/>
        <v>-0.06220703124506195</v>
      </c>
      <c r="Q23" s="41">
        <f t="shared" si="11"/>
        <v>0.011675781249952617</v>
      </c>
    </row>
    <row r="24" spans="1:17" ht="12.75">
      <c r="A24" s="38">
        <f t="shared" si="12"/>
        <v>0.7999999999999999</v>
      </c>
      <c r="B24" s="24">
        <f t="shared" si="0"/>
        <v>0.7999999999999999</v>
      </c>
      <c r="C24" s="24">
        <v>4</v>
      </c>
      <c r="D24" s="24">
        <f t="shared" si="1"/>
        <v>3.2</v>
      </c>
      <c r="E24" s="27">
        <f t="shared" si="2"/>
        <v>0.64</v>
      </c>
      <c r="F24" s="27">
        <v>1.3333333333</v>
      </c>
      <c r="G24" s="27">
        <v>2.33333333333</v>
      </c>
      <c r="H24" s="27">
        <v>0.66666666667</v>
      </c>
      <c r="I24" s="27">
        <f t="shared" si="3"/>
        <v>2.6666666665800003</v>
      </c>
      <c r="J24" s="27">
        <f t="shared" si="4"/>
        <v>0.7680000000000001</v>
      </c>
      <c r="K24" s="27">
        <f t="shared" si="5"/>
        <v>0.512</v>
      </c>
      <c r="L24" s="27">
        <f t="shared" si="6"/>
        <v>-1.4506666666624004</v>
      </c>
      <c r="M24" s="27">
        <f t="shared" si="7"/>
        <v>-0.1706666666470399</v>
      </c>
      <c r="N24" s="39">
        <f t="shared" si="8"/>
        <v>-0.5440000000160801</v>
      </c>
      <c r="O24" s="39">
        <f t="shared" si="9"/>
        <v>-0.06399999999471995</v>
      </c>
      <c r="P24" s="40">
        <f t="shared" si="10"/>
        <v>-0.07999999999465995</v>
      </c>
      <c r="Q24" s="41">
        <f t="shared" si="11"/>
        <v>0.015999999999940007</v>
      </c>
    </row>
    <row r="25" spans="1:17" ht="12.75">
      <c r="A25" s="38">
        <f aca="true" t="shared" si="13" ref="A25:A57">A24+0.1</f>
        <v>0.8999999999999999</v>
      </c>
      <c r="B25" s="24">
        <f t="shared" si="0"/>
        <v>0.8999999999999999</v>
      </c>
      <c r="C25" s="24">
        <v>4</v>
      </c>
      <c r="D25" s="24">
        <f t="shared" si="1"/>
        <v>3.1</v>
      </c>
      <c r="E25" s="27">
        <f t="shared" si="2"/>
        <v>0.6974999999999999</v>
      </c>
      <c r="F25" s="27">
        <v>1.3333333333</v>
      </c>
      <c r="G25" s="27">
        <v>2.33333333333</v>
      </c>
      <c r="H25" s="27">
        <v>0.66666666667</v>
      </c>
      <c r="I25" s="27">
        <f t="shared" si="3"/>
        <v>2.6666666665800003</v>
      </c>
      <c r="J25" s="27">
        <f t="shared" si="4"/>
        <v>0.8253749999999999</v>
      </c>
      <c r="K25" s="27">
        <f t="shared" si="5"/>
        <v>0.5696249999999999</v>
      </c>
      <c r="L25" s="27">
        <f t="shared" si="6"/>
        <v>-1.54612499999535</v>
      </c>
      <c r="M25" s="27">
        <f t="shared" si="7"/>
        <v>-0.20924999997826121</v>
      </c>
      <c r="N25" s="39">
        <f t="shared" si="8"/>
        <v>-0.5797968750170995</v>
      </c>
      <c r="O25" s="39">
        <f t="shared" si="9"/>
        <v>-0.07846874999439818</v>
      </c>
      <c r="P25" s="40">
        <f t="shared" si="10"/>
        <v>-0.09966796874432464</v>
      </c>
      <c r="Q25" s="41">
        <f t="shared" si="11"/>
        <v>0.02119921874992646</v>
      </c>
    </row>
    <row r="26" spans="1:17" ht="12.75">
      <c r="A26" s="38">
        <f t="shared" si="13"/>
        <v>0.9999999999999999</v>
      </c>
      <c r="B26" s="24">
        <f t="shared" si="0"/>
        <v>0.9999999999999999</v>
      </c>
      <c r="C26" s="24">
        <v>4</v>
      </c>
      <c r="D26" s="24">
        <f t="shared" si="1"/>
        <v>3</v>
      </c>
      <c r="E26" s="27">
        <f t="shared" si="2"/>
        <v>0.7499999999999999</v>
      </c>
      <c r="F26" s="27">
        <v>1.3333333333</v>
      </c>
      <c r="G26" s="27">
        <v>2.33333333333</v>
      </c>
      <c r="H26" s="27">
        <v>0.66666666667</v>
      </c>
      <c r="I26" s="27">
        <f t="shared" si="3"/>
        <v>2.6666666665800003</v>
      </c>
      <c r="J26" s="27">
        <f t="shared" si="4"/>
        <v>0.8749999999999999</v>
      </c>
      <c r="K26" s="27">
        <f t="shared" si="5"/>
        <v>0.6249999999999999</v>
      </c>
      <c r="L26" s="27">
        <f t="shared" si="6"/>
        <v>-1.6249999999949998</v>
      </c>
      <c r="M26" s="27">
        <f t="shared" si="7"/>
        <v>-0.2499999999762499</v>
      </c>
      <c r="N26" s="39">
        <f t="shared" si="8"/>
        <v>-0.6093750000179295</v>
      </c>
      <c r="O26" s="39">
        <f t="shared" si="9"/>
        <v>-0.09374999999414058</v>
      </c>
      <c r="P26" s="40">
        <f t="shared" si="10"/>
        <v>-0.12109374999405273</v>
      </c>
      <c r="Q26" s="41">
        <f t="shared" si="11"/>
        <v>0.027343749999912154</v>
      </c>
    </row>
    <row r="27" spans="1:17" ht="12.75">
      <c r="A27" s="38">
        <f t="shared" si="13"/>
        <v>1.0999999999999999</v>
      </c>
      <c r="B27" s="24">
        <f t="shared" si="0"/>
        <v>1.0999999999999999</v>
      </c>
      <c r="C27" s="24">
        <v>4</v>
      </c>
      <c r="D27" s="24">
        <f t="shared" si="1"/>
        <v>2.9000000000000004</v>
      </c>
      <c r="E27" s="27">
        <f t="shared" si="2"/>
        <v>0.7975</v>
      </c>
      <c r="F27" s="27">
        <v>1.3333333333</v>
      </c>
      <c r="G27" s="27">
        <v>2.33333333333</v>
      </c>
      <c r="H27" s="27">
        <v>0.66666666667</v>
      </c>
      <c r="I27" s="27">
        <f t="shared" si="3"/>
        <v>2.6666666665800003</v>
      </c>
      <c r="J27" s="27">
        <f t="shared" si="4"/>
        <v>0.917125</v>
      </c>
      <c r="K27" s="27">
        <f t="shared" si="5"/>
        <v>0.6778749999999999</v>
      </c>
      <c r="L27" s="27">
        <f t="shared" si="6"/>
        <v>-1.6880416666613502</v>
      </c>
      <c r="M27" s="27">
        <f t="shared" si="7"/>
        <v>-0.2924166666410136</v>
      </c>
      <c r="N27" s="39">
        <f t="shared" si="8"/>
        <v>-0.6330156250185793</v>
      </c>
      <c r="O27" s="39">
        <f t="shared" si="9"/>
        <v>-0.10965624999394392</v>
      </c>
      <c r="P27" s="40">
        <f t="shared" si="10"/>
        <v>-0.14416015624384113</v>
      </c>
      <c r="Q27" s="41">
        <f t="shared" si="11"/>
        <v>0.0345039062498972</v>
      </c>
    </row>
    <row r="28" spans="1:17" ht="12.75">
      <c r="A28" s="38">
        <f t="shared" si="13"/>
        <v>1.2</v>
      </c>
      <c r="B28" s="24">
        <f t="shared" si="0"/>
        <v>1.2</v>
      </c>
      <c r="C28" s="24">
        <v>4</v>
      </c>
      <c r="D28" s="24">
        <f t="shared" si="1"/>
        <v>2.8</v>
      </c>
      <c r="E28" s="27">
        <f t="shared" si="2"/>
        <v>0.84</v>
      </c>
      <c r="F28" s="27">
        <v>1.3333333333</v>
      </c>
      <c r="G28" s="27">
        <v>2.33333333333</v>
      </c>
      <c r="H28" s="27">
        <v>0.66666666667</v>
      </c>
      <c r="I28" s="27">
        <f t="shared" si="3"/>
        <v>2.6666666665800003</v>
      </c>
      <c r="J28" s="27">
        <f t="shared" si="4"/>
        <v>0.952</v>
      </c>
      <c r="K28" s="27">
        <f t="shared" si="5"/>
        <v>0.7280000000000001</v>
      </c>
      <c r="L28" s="27">
        <f t="shared" si="6"/>
        <v>-1.7359999999943998</v>
      </c>
      <c r="M28" s="27">
        <f t="shared" si="7"/>
        <v>-0.33599999997256014</v>
      </c>
      <c r="N28" s="39">
        <f t="shared" si="8"/>
        <v>-0.6510000000190573</v>
      </c>
      <c r="O28" s="39">
        <f t="shared" si="9"/>
        <v>-0.12599999999380504</v>
      </c>
      <c r="P28" s="40">
        <f t="shared" si="10"/>
        <v>-0.16874999999368692</v>
      </c>
      <c r="Q28" s="41">
        <f t="shared" si="11"/>
        <v>0.04274999999988188</v>
      </c>
    </row>
    <row r="29" spans="1:17" ht="12.75">
      <c r="A29" s="38">
        <f t="shared" si="13"/>
        <v>1.3</v>
      </c>
      <c r="B29" s="24">
        <f t="shared" si="0"/>
        <v>1.3</v>
      </c>
      <c r="C29" s="24">
        <v>4</v>
      </c>
      <c r="D29" s="24">
        <f t="shared" si="1"/>
        <v>2.7</v>
      </c>
      <c r="E29" s="27">
        <f t="shared" si="2"/>
        <v>0.8775000000000001</v>
      </c>
      <c r="F29" s="27">
        <v>1.3333333333</v>
      </c>
      <c r="G29" s="27">
        <v>2.33333333333</v>
      </c>
      <c r="H29" s="27">
        <v>0.66666666667</v>
      </c>
      <c r="I29" s="27">
        <f t="shared" si="3"/>
        <v>2.6666666665800003</v>
      </c>
      <c r="J29" s="27">
        <f t="shared" si="4"/>
        <v>0.9798750000000002</v>
      </c>
      <c r="K29" s="27">
        <f t="shared" si="5"/>
        <v>0.7751250000000001</v>
      </c>
      <c r="L29" s="27">
        <f t="shared" si="6"/>
        <v>-1.7696249999941505</v>
      </c>
      <c r="M29" s="27">
        <f t="shared" si="7"/>
        <v>-0.38024999997089626</v>
      </c>
      <c r="N29" s="39">
        <f t="shared" si="8"/>
        <v>-0.6636093750193737</v>
      </c>
      <c r="O29" s="39">
        <f t="shared" si="9"/>
        <v>-0.14259374999372038</v>
      </c>
      <c r="P29" s="40">
        <f t="shared" si="10"/>
        <v>-0.1947460937435867</v>
      </c>
      <c r="Q29" s="41">
        <f t="shared" si="11"/>
        <v>0.052152343749866326</v>
      </c>
    </row>
    <row r="30" spans="1:17" ht="12.75">
      <c r="A30" s="38">
        <f t="shared" si="13"/>
        <v>1.4000000000000001</v>
      </c>
      <c r="B30" s="24">
        <f t="shared" si="0"/>
        <v>1.4000000000000001</v>
      </c>
      <c r="C30" s="24">
        <v>4</v>
      </c>
      <c r="D30" s="24">
        <f t="shared" si="1"/>
        <v>2.5999999999999996</v>
      </c>
      <c r="E30" s="27">
        <f t="shared" si="2"/>
        <v>0.9099999999999999</v>
      </c>
      <c r="F30" s="27">
        <v>1.3333333333</v>
      </c>
      <c r="G30" s="27">
        <v>2.33333333333</v>
      </c>
      <c r="H30" s="27">
        <v>0.66666666667</v>
      </c>
      <c r="I30" s="27">
        <f t="shared" si="3"/>
        <v>2.6666666665800003</v>
      </c>
      <c r="J30" s="27">
        <f t="shared" si="4"/>
        <v>1.001</v>
      </c>
      <c r="K30" s="27">
        <f t="shared" si="5"/>
        <v>0.819</v>
      </c>
      <c r="L30" s="27">
        <f t="shared" si="6"/>
        <v>-1.7896666666605996</v>
      </c>
      <c r="M30" s="27">
        <f t="shared" si="7"/>
        <v>-0.42466666663603003</v>
      </c>
      <c r="N30" s="39">
        <f t="shared" si="8"/>
        <v>-0.6711250000195363</v>
      </c>
      <c r="O30" s="39">
        <f t="shared" si="9"/>
        <v>-0.15924999999368686</v>
      </c>
      <c r="P30" s="40">
        <f t="shared" si="10"/>
        <v>-0.22203124999353765</v>
      </c>
      <c r="Q30" s="41">
        <f t="shared" si="11"/>
        <v>0.0627812499998508</v>
      </c>
    </row>
    <row r="31" spans="1:17" ht="12.75">
      <c r="A31" s="38">
        <f t="shared" si="13"/>
        <v>1.5000000000000002</v>
      </c>
      <c r="B31" s="24">
        <f t="shared" si="0"/>
        <v>1.5000000000000002</v>
      </c>
      <c r="C31" s="24">
        <v>4</v>
      </c>
      <c r="D31" s="24">
        <f t="shared" si="1"/>
        <v>2.5</v>
      </c>
      <c r="E31" s="27">
        <f t="shared" si="2"/>
        <v>0.9375000000000001</v>
      </c>
      <c r="F31" s="27">
        <v>1.3333333333</v>
      </c>
      <c r="G31" s="27">
        <v>2.33333333333</v>
      </c>
      <c r="H31" s="27">
        <v>0.66666666667</v>
      </c>
      <c r="I31" s="27">
        <f aca="true" t="shared" si="14" ref="I31:I42">(F31*G31)-(H31*H31)</f>
        <v>2.6666666665800003</v>
      </c>
      <c r="J31" s="27">
        <f t="shared" si="4"/>
        <v>1.0156250000000002</v>
      </c>
      <c r="K31" s="27">
        <f t="shared" si="5"/>
        <v>0.8593750000000001</v>
      </c>
      <c r="L31" s="27">
        <f aca="true" t="shared" si="15" ref="L31:L42">-(J31*G31)+(H31*K31)</f>
        <v>-1.7968749999937508</v>
      </c>
      <c r="M31" s="27">
        <f aca="true" t="shared" si="16" ref="M31:M42">-(F31*K31)+(H31*J31)</f>
        <v>-0.4687499999679686</v>
      </c>
      <c r="N31" s="39">
        <f aca="true" t="shared" si="17" ref="N31:N42">L31/I31</f>
        <v>-0.6738281250195559</v>
      </c>
      <c r="O31" s="39">
        <f aca="true" t="shared" si="18" ref="O31:O42">M31/I31</f>
        <v>-0.1757812499937011</v>
      </c>
      <c r="P31" s="40">
        <f t="shared" si="10"/>
        <v>-0.25048828124353634</v>
      </c>
      <c r="Q31" s="41">
        <f t="shared" si="11"/>
        <v>0.07470703124983524</v>
      </c>
    </row>
    <row r="32" spans="1:17" ht="12.75">
      <c r="A32" s="38">
        <f t="shared" si="13"/>
        <v>1.6000000000000003</v>
      </c>
      <c r="B32" s="24">
        <f t="shared" si="0"/>
        <v>1.6000000000000003</v>
      </c>
      <c r="C32" s="24">
        <v>4</v>
      </c>
      <c r="D32" s="24">
        <f t="shared" si="1"/>
        <v>2.3999999999999995</v>
      </c>
      <c r="E32" s="27">
        <f t="shared" si="2"/>
        <v>0.96</v>
      </c>
      <c r="F32" s="27">
        <v>1.3333333333</v>
      </c>
      <c r="G32" s="27">
        <v>2.33333333333</v>
      </c>
      <c r="H32" s="27">
        <v>0.66666666667</v>
      </c>
      <c r="I32" s="27">
        <f t="shared" si="14"/>
        <v>2.6666666665800003</v>
      </c>
      <c r="J32" s="27">
        <f t="shared" si="4"/>
        <v>1.0239999999999998</v>
      </c>
      <c r="K32" s="27">
        <f t="shared" si="5"/>
        <v>0.896</v>
      </c>
      <c r="L32" s="27">
        <f t="shared" si="15"/>
        <v>-1.7919999999935998</v>
      </c>
      <c r="M32" s="27">
        <f t="shared" si="16"/>
        <v>-0.5119999999667202</v>
      </c>
      <c r="N32" s="39">
        <f t="shared" si="17"/>
        <v>-0.6720000000194398</v>
      </c>
      <c r="O32" s="39">
        <f t="shared" si="18"/>
        <v>-0.19199999999376005</v>
      </c>
      <c r="P32" s="40">
        <f t="shared" si="10"/>
        <v>-0.27999999999358016</v>
      </c>
      <c r="Q32" s="41">
        <f t="shared" si="11"/>
        <v>0.08799999999982011</v>
      </c>
    </row>
    <row r="33" spans="1:17" ht="12.75">
      <c r="A33" s="38">
        <f t="shared" si="13"/>
        <v>1.7000000000000004</v>
      </c>
      <c r="B33" s="24">
        <f t="shared" si="0"/>
        <v>1.7000000000000004</v>
      </c>
      <c r="C33" s="24">
        <v>4</v>
      </c>
      <c r="D33" s="24">
        <f t="shared" si="1"/>
        <v>2.3</v>
      </c>
      <c r="E33" s="27">
        <f t="shared" si="2"/>
        <v>0.9775000000000001</v>
      </c>
      <c r="F33" s="27">
        <v>1.3333333333</v>
      </c>
      <c r="G33" s="27">
        <v>2.33333333333</v>
      </c>
      <c r="H33" s="27">
        <v>0.66666666667</v>
      </c>
      <c r="I33" s="27">
        <f t="shared" si="14"/>
        <v>2.6666666665800003</v>
      </c>
      <c r="J33" s="27">
        <f t="shared" si="4"/>
        <v>1.026375</v>
      </c>
      <c r="K33" s="27">
        <f t="shared" si="5"/>
        <v>0.9286250000000001</v>
      </c>
      <c r="L33" s="27">
        <f t="shared" si="15"/>
        <v>-1.77579166666015</v>
      </c>
      <c r="M33" s="27">
        <f t="shared" si="16"/>
        <v>-0.5539166666322914</v>
      </c>
      <c r="N33" s="39">
        <f t="shared" si="17"/>
        <v>-0.6659218750191986</v>
      </c>
      <c r="O33" s="39">
        <f t="shared" si="18"/>
        <v>-0.20771874999386014</v>
      </c>
      <c r="P33" s="40">
        <f t="shared" si="10"/>
        <v>-0.3104492187436655</v>
      </c>
      <c r="Q33" s="41">
        <f t="shared" si="11"/>
        <v>0.10273046874980535</v>
      </c>
    </row>
    <row r="34" spans="1:17" ht="12.75">
      <c r="A34" s="38">
        <f t="shared" si="13"/>
        <v>1.8000000000000005</v>
      </c>
      <c r="B34" s="24">
        <f t="shared" si="0"/>
        <v>1.8000000000000005</v>
      </c>
      <c r="C34" s="24">
        <v>4</v>
      </c>
      <c r="D34" s="24">
        <f t="shared" si="1"/>
        <v>2.1999999999999993</v>
      </c>
      <c r="E34" s="27">
        <f t="shared" si="2"/>
        <v>0.99</v>
      </c>
      <c r="F34" s="27">
        <v>1.3333333333</v>
      </c>
      <c r="G34" s="27">
        <v>2.33333333333</v>
      </c>
      <c r="H34" s="27">
        <v>0.66666666667</v>
      </c>
      <c r="I34" s="27">
        <f t="shared" si="14"/>
        <v>2.6666666665800003</v>
      </c>
      <c r="J34" s="27">
        <f t="shared" si="4"/>
        <v>1.023</v>
      </c>
      <c r="K34" s="27">
        <f t="shared" si="5"/>
        <v>0.9570000000000002</v>
      </c>
      <c r="L34" s="27">
        <f t="shared" si="15"/>
        <v>-1.7489999999933996</v>
      </c>
      <c r="M34" s="27">
        <f t="shared" si="16"/>
        <v>-0.5939999999646903</v>
      </c>
      <c r="N34" s="39">
        <f t="shared" si="17"/>
        <v>-0.6558750000188407</v>
      </c>
      <c r="O34" s="39">
        <f t="shared" si="18"/>
        <v>-0.22274999999399822</v>
      </c>
      <c r="P34" s="40">
        <f t="shared" si="10"/>
        <v>-0.3417187499937895</v>
      </c>
      <c r="Q34" s="41">
        <f t="shared" si="11"/>
        <v>0.11896874999979126</v>
      </c>
    </row>
    <row r="35" spans="1:17" ht="12.75">
      <c r="A35" s="38">
        <f t="shared" si="13"/>
        <v>1.9000000000000006</v>
      </c>
      <c r="B35" s="24">
        <f t="shared" si="0"/>
        <v>1.9000000000000006</v>
      </c>
      <c r="C35" s="24">
        <v>4</v>
      </c>
      <c r="D35" s="24">
        <f t="shared" si="1"/>
        <v>2.0999999999999996</v>
      </c>
      <c r="E35" s="27">
        <f t="shared" si="2"/>
        <v>0.9975000000000002</v>
      </c>
      <c r="F35" s="27">
        <v>1.3333333333</v>
      </c>
      <c r="G35" s="27">
        <v>2.33333333333</v>
      </c>
      <c r="H35" s="27">
        <v>0.66666666667</v>
      </c>
      <c r="I35" s="27">
        <f t="shared" si="14"/>
        <v>2.6666666665800003</v>
      </c>
      <c r="J35" s="27">
        <f t="shared" si="4"/>
        <v>1.0141250000000002</v>
      </c>
      <c r="K35" s="27">
        <f t="shared" si="5"/>
        <v>0.9808750000000002</v>
      </c>
      <c r="L35" s="27">
        <f t="shared" si="15"/>
        <v>-1.7123749999933504</v>
      </c>
      <c r="M35" s="27">
        <f t="shared" si="16"/>
        <v>-0.6317499999639238</v>
      </c>
      <c r="N35" s="39">
        <f t="shared" si="17"/>
        <v>-0.6421406250183759</v>
      </c>
      <c r="O35" s="39">
        <f t="shared" si="18"/>
        <v>-0.23690624999417084</v>
      </c>
      <c r="P35" s="40">
        <f t="shared" si="10"/>
        <v>-0.37369140624394886</v>
      </c>
      <c r="Q35" s="41">
        <f t="shared" si="11"/>
        <v>0.13678515624977802</v>
      </c>
    </row>
    <row r="36" spans="1:17" ht="12.75">
      <c r="A36" s="38">
        <f t="shared" si="13"/>
        <v>2.0000000000000004</v>
      </c>
      <c r="B36" s="24">
        <f t="shared" si="0"/>
        <v>2.0000000000000004</v>
      </c>
      <c r="C36" s="24">
        <v>4</v>
      </c>
      <c r="D36" s="24">
        <f t="shared" si="1"/>
        <v>1.9999999999999996</v>
      </c>
      <c r="E36" s="27">
        <f t="shared" si="2"/>
        <v>1</v>
      </c>
      <c r="F36" s="27">
        <v>1.3333333333</v>
      </c>
      <c r="G36" s="27">
        <v>2.33333333333</v>
      </c>
      <c r="H36" s="27">
        <v>0.66666666667</v>
      </c>
      <c r="I36" s="27">
        <f t="shared" si="14"/>
        <v>2.6666666665800003</v>
      </c>
      <c r="J36" s="27">
        <f t="shared" si="4"/>
        <v>1</v>
      </c>
      <c r="K36" s="27">
        <f t="shared" si="5"/>
        <v>1</v>
      </c>
      <c r="L36" s="27">
        <f t="shared" si="15"/>
        <v>-1.6666666666600003</v>
      </c>
      <c r="M36" s="27">
        <f t="shared" si="16"/>
        <v>-0.66666666663</v>
      </c>
      <c r="N36" s="39">
        <f t="shared" si="17"/>
        <v>-0.6250000000178125</v>
      </c>
      <c r="O36" s="39">
        <f t="shared" si="18"/>
        <v>-0.24999999999437494</v>
      </c>
      <c r="P36" s="40">
        <f t="shared" si="10"/>
        <v>-0.40624999999414074</v>
      </c>
      <c r="Q36" s="41">
        <f t="shared" si="11"/>
        <v>0.1562499999997658</v>
      </c>
    </row>
    <row r="37" spans="1:17" ht="12.75">
      <c r="A37" s="38">
        <f t="shared" si="13"/>
        <v>2.1000000000000005</v>
      </c>
      <c r="B37" s="24">
        <f t="shared" si="0"/>
        <v>2.1000000000000005</v>
      </c>
      <c r="C37" s="24">
        <v>4</v>
      </c>
      <c r="D37" s="24">
        <f t="shared" si="1"/>
        <v>1.8999999999999995</v>
      </c>
      <c r="E37" s="27">
        <f t="shared" si="2"/>
        <v>0.9974999999999999</v>
      </c>
      <c r="F37" s="27">
        <v>1.3333333333</v>
      </c>
      <c r="G37" s="27">
        <v>2.33333333333</v>
      </c>
      <c r="H37" s="27">
        <v>0.66666666667</v>
      </c>
      <c r="I37" s="27">
        <f t="shared" si="14"/>
        <v>2.6666666665800003</v>
      </c>
      <c r="J37" s="27">
        <f t="shared" si="4"/>
        <v>0.9808749999999998</v>
      </c>
      <c r="K37" s="27">
        <f t="shared" si="5"/>
        <v>1.0141250000000002</v>
      </c>
      <c r="L37" s="27">
        <f t="shared" si="15"/>
        <v>-1.6126249999933495</v>
      </c>
      <c r="M37" s="27">
        <f t="shared" si="16"/>
        <v>-0.6982499999629266</v>
      </c>
      <c r="N37" s="39">
        <f t="shared" si="17"/>
        <v>-0.6047343750171599</v>
      </c>
      <c r="O37" s="39">
        <f t="shared" si="18"/>
        <v>-0.26184374999460736</v>
      </c>
      <c r="P37" s="40">
        <f t="shared" si="10"/>
        <v>-0.439277343744362</v>
      </c>
      <c r="Q37" s="41">
        <f t="shared" si="11"/>
        <v>0.17743359374975465</v>
      </c>
    </row>
    <row r="38" spans="1:17" ht="12.75">
      <c r="A38" s="38">
        <f t="shared" si="13"/>
        <v>2.2000000000000006</v>
      </c>
      <c r="B38" s="24">
        <f t="shared" si="0"/>
        <v>2.2000000000000006</v>
      </c>
      <c r="C38" s="24">
        <v>4</v>
      </c>
      <c r="D38" s="24">
        <f t="shared" si="1"/>
        <v>1.7999999999999994</v>
      </c>
      <c r="E38" s="27">
        <f t="shared" si="2"/>
        <v>0.99</v>
      </c>
      <c r="F38" s="27">
        <v>1.3333333333</v>
      </c>
      <c r="G38" s="27">
        <v>2.33333333333</v>
      </c>
      <c r="H38" s="27">
        <v>0.66666666667</v>
      </c>
      <c r="I38" s="27">
        <f t="shared" si="14"/>
        <v>2.6666666665800003</v>
      </c>
      <c r="J38" s="27">
        <f t="shared" si="4"/>
        <v>0.9569999999999999</v>
      </c>
      <c r="K38" s="27">
        <f t="shared" si="5"/>
        <v>1.0230000000000001</v>
      </c>
      <c r="L38" s="27">
        <f t="shared" si="15"/>
        <v>-1.5509999999933997</v>
      </c>
      <c r="M38" s="27">
        <f t="shared" si="16"/>
        <v>-0.7259999999627101</v>
      </c>
      <c r="N38" s="39">
        <f t="shared" si="17"/>
        <v>-0.5816250000164276</v>
      </c>
      <c r="O38" s="39">
        <f t="shared" si="18"/>
        <v>-0.2722499999948644</v>
      </c>
      <c r="P38" s="40">
        <f t="shared" si="10"/>
        <v>-0.47265624999460937</v>
      </c>
      <c r="Q38" s="41">
        <f t="shared" si="11"/>
        <v>0.200406249999745</v>
      </c>
    </row>
    <row r="39" spans="1:17" ht="12.75">
      <c r="A39" s="38">
        <f t="shared" si="13"/>
        <v>2.3000000000000007</v>
      </c>
      <c r="B39" s="24">
        <f t="shared" si="0"/>
        <v>2.3000000000000007</v>
      </c>
      <c r="C39" s="24">
        <v>4</v>
      </c>
      <c r="D39" s="24">
        <f t="shared" si="1"/>
        <v>1.6999999999999993</v>
      </c>
      <c r="E39" s="27">
        <f t="shared" si="2"/>
        <v>0.9774999999999999</v>
      </c>
      <c r="F39" s="27">
        <v>1.3333333333</v>
      </c>
      <c r="G39" s="27">
        <v>2.33333333333</v>
      </c>
      <c r="H39" s="27">
        <v>0.66666666667</v>
      </c>
      <c r="I39" s="27">
        <f t="shared" si="14"/>
        <v>2.6666666665800003</v>
      </c>
      <c r="J39" s="27">
        <f t="shared" si="4"/>
        <v>0.9286249999999998</v>
      </c>
      <c r="K39" s="27">
        <f t="shared" si="5"/>
        <v>1.026375</v>
      </c>
      <c r="L39" s="27">
        <f t="shared" si="15"/>
        <v>-1.4825416666601496</v>
      </c>
      <c r="M39" s="27">
        <f t="shared" si="16"/>
        <v>-0.7494166666293588</v>
      </c>
      <c r="N39" s="39">
        <f t="shared" si="17"/>
        <v>-0.5559531250156245</v>
      </c>
      <c r="O39" s="39">
        <f t="shared" si="18"/>
        <v>-0.281031249995143</v>
      </c>
      <c r="P39" s="40">
        <f t="shared" si="10"/>
        <v>-0.5062695312448797</v>
      </c>
      <c r="Q39" s="41">
        <f t="shared" si="11"/>
        <v>0.22523828124973672</v>
      </c>
    </row>
    <row r="40" spans="1:17" ht="12.75">
      <c r="A40" s="38">
        <f t="shared" si="13"/>
        <v>2.400000000000001</v>
      </c>
      <c r="B40" s="24">
        <f t="shared" si="0"/>
        <v>2.400000000000001</v>
      </c>
      <c r="C40" s="24">
        <v>4</v>
      </c>
      <c r="D40" s="24">
        <f t="shared" si="1"/>
        <v>1.5999999999999992</v>
      </c>
      <c r="E40" s="27">
        <f t="shared" si="2"/>
        <v>0.9599999999999999</v>
      </c>
      <c r="F40" s="27">
        <v>1.3333333333</v>
      </c>
      <c r="G40" s="27">
        <v>2.33333333333</v>
      </c>
      <c r="H40" s="27">
        <v>0.66666666667</v>
      </c>
      <c r="I40" s="27">
        <f t="shared" si="14"/>
        <v>2.6666666665800003</v>
      </c>
      <c r="J40" s="27">
        <f t="shared" si="4"/>
        <v>0.8959999999999998</v>
      </c>
      <c r="K40" s="27">
        <f t="shared" si="5"/>
        <v>1.0239999999999998</v>
      </c>
      <c r="L40" s="27">
        <f t="shared" si="15"/>
        <v>-1.4079999999935997</v>
      </c>
      <c r="M40" s="27">
        <f t="shared" si="16"/>
        <v>-0.7679999999628798</v>
      </c>
      <c r="N40" s="39">
        <f t="shared" si="17"/>
        <v>-0.5280000000147599</v>
      </c>
      <c r="O40" s="39">
        <f t="shared" si="18"/>
        <v>-0.2879999999954399</v>
      </c>
      <c r="P40" s="40">
        <f t="shared" si="10"/>
        <v>-0.5399999999951702</v>
      </c>
      <c r="Q40" s="41">
        <f t="shared" si="11"/>
        <v>0.25199999999973033</v>
      </c>
    </row>
    <row r="41" spans="1:17" ht="12.75">
      <c r="A41" s="38">
        <f t="shared" si="13"/>
        <v>2.500000000000001</v>
      </c>
      <c r="B41" s="24">
        <f t="shared" si="0"/>
        <v>2.500000000000001</v>
      </c>
      <c r="C41" s="24">
        <v>4</v>
      </c>
      <c r="D41" s="24">
        <f t="shared" si="1"/>
        <v>1.4999999999999991</v>
      </c>
      <c r="E41" s="27">
        <f t="shared" si="2"/>
        <v>0.9374999999999998</v>
      </c>
      <c r="F41" s="27">
        <v>1.3333333333</v>
      </c>
      <c r="G41" s="27">
        <v>2.33333333333</v>
      </c>
      <c r="H41" s="27">
        <v>0.66666666667</v>
      </c>
      <c r="I41" s="27">
        <f t="shared" si="14"/>
        <v>2.6666666665800003</v>
      </c>
      <c r="J41" s="27">
        <f t="shared" si="4"/>
        <v>0.8593749999999997</v>
      </c>
      <c r="K41" s="27">
        <f t="shared" si="5"/>
        <v>1.0156249999999998</v>
      </c>
      <c r="L41" s="27">
        <f t="shared" si="15"/>
        <v>-1.3281249999937497</v>
      </c>
      <c r="M41" s="27">
        <f t="shared" si="16"/>
        <v>-0.781249999963281</v>
      </c>
      <c r="N41" s="39">
        <f t="shared" si="17"/>
        <v>-0.4980468750138426</v>
      </c>
      <c r="O41" s="39">
        <f t="shared" si="18"/>
        <v>-0.29296874999575184</v>
      </c>
      <c r="P41" s="40">
        <f t="shared" si="10"/>
        <v>-0.5737304687454775</v>
      </c>
      <c r="Q41" s="41">
        <f t="shared" si="11"/>
        <v>0.28076171874972566</v>
      </c>
    </row>
    <row r="42" spans="1:17" ht="12.75">
      <c r="A42" s="38">
        <f t="shared" si="13"/>
        <v>2.600000000000001</v>
      </c>
      <c r="B42" s="24">
        <f t="shared" si="0"/>
        <v>2.600000000000001</v>
      </c>
      <c r="C42" s="24">
        <v>4</v>
      </c>
      <c r="D42" s="24">
        <f t="shared" si="1"/>
        <v>1.399999999999999</v>
      </c>
      <c r="E42" s="27">
        <f t="shared" si="2"/>
        <v>0.9099999999999997</v>
      </c>
      <c r="F42" s="27">
        <v>1.3333333333</v>
      </c>
      <c r="G42" s="27">
        <v>2.33333333333</v>
      </c>
      <c r="H42" s="27">
        <v>0.66666666667</v>
      </c>
      <c r="I42" s="27">
        <f t="shared" si="14"/>
        <v>2.6666666665800003</v>
      </c>
      <c r="J42" s="27">
        <f t="shared" si="4"/>
        <v>0.8189999999999995</v>
      </c>
      <c r="K42" s="27">
        <f t="shared" si="5"/>
        <v>1.001</v>
      </c>
      <c r="L42" s="27">
        <f t="shared" si="15"/>
        <v>-1.2436666666605989</v>
      </c>
      <c r="M42" s="27">
        <f t="shared" si="16"/>
        <v>-0.7886666666305702</v>
      </c>
      <c r="N42" s="39">
        <f t="shared" si="17"/>
        <v>-0.46637500001288174</v>
      </c>
      <c r="O42" s="39">
        <f t="shared" si="18"/>
        <v>-0.29574999999607565</v>
      </c>
      <c r="P42" s="40">
        <f t="shared" si="10"/>
        <v>-0.6073437499957987</v>
      </c>
      <c r="Q42" s="41">
        <f t="shared" si="11"/>
        <v>0.311593749999723</v>
      </c>
    </row>
    <row r="43" spans="1:17" ht="12.75">
      <c r="A43" s="38">
        <f t="shared" si="13"/>
        <v>2.700000000000001</v>
      </c>
      <c r="B43" s="24">
        <f t="shared" si="0"/>
        <v>2.700000000000001</v>
      </c>
      <c r="C43" s="24">
        <v>4</v>
      </c>
      <c r="D43" s="24">
        <f t="shared" si="1"/>
        <v>1.299999999999999</v>
      </c>
      <c r="E43" s="27">
        <f t="shared" si="2"/>
        <v>0.8774999999999996</v>
      </c>
      <c r="F43" s="27">
        <v>1.3333333333</v>
      </c>
      <c r="G43" s="27">
        <v>2.33333333333</v>
      </c>
      <c r="H43" s="27">
        <v>0.66666666667</v>
      </c>
      <c r="I43" s="27">
        <f t="shared" si="3"/>
        <v>2.6666666665800003</v>
      </c>
      <c r="J43" s="27">
        <f t="shared" si="4"/>
        <v>0.7751249999999995</v>
      </c>
      <c r="K43" s="27">
        <f t="shared" si="5"/>
        <v>0.9798749999999997</v>
      </c>
      <c r="L43" s="27">
        <f t="shared" si="6"/>
        <v>-1.1553749999941494</v>
      </c>
      <c r="M43" s="27">
        <f t="shared" si="7"/>
        <v>-0.7897499999647536</v>
      </c>
      <c r="N43" s="39">
        <f t="shared" si="8"/>
        <v>-0.4332656250118871</v>
      </c>
      <c r="O43" s="39">
        <f t="shared" si="9"/>
        <v>-0.29615624999640766</v>
      </c>
      <c r="P43" s="40">
        <f t="shared" si="10"/>
        <v>-0.6407226562461303</v>
      </c>
      <c r="Q43" s="41">
        <f t="shared" si="11"/>
        <v>0.3445664062497227</v>
      </c>
    </row>
    <row r="44" spans="1:17" ht="12.75">
      <c r="A44" s="38">
        <f t="shared" si="13"/>
        <v>2.800000000000001</v>
      </c>
      <c r="B44" s="24">
        <f t="shared" si="0"/>
        <v>2.800000000000001</v>
      </c>
      <c r="C44" s="24">
        <v>4</v>
      </c>
      <c r="D44" s="24">
        <f t="shared" si="1"/>
        <v>1.1999999999999988</v>
      </c>
      <c r="E44" s="27">
        <f t="shared" si="2"/>
        <v>0.8399999999999995</v>
      </c>
      <c r="F44" s="27">
        <v>1.3333333333</v>
      </c>
      <c r="G44" s="27">
        <v>2.33333333333</v>
      </c>
      <c r="H44" s="27">
        <v>0.66666666667</v>
      </c>
      <c r="I44" s="27">
        <f t="shared" si="3"/>
        <v>2.6666666665800003</v>
      </c>
      <c r="J44" s="27">
        <f t="shared" si="4"/>
        <v>0.7279999999999994</v>
      </c>
      <c r="K44" s="27">
        <f t="shared" si="5"/>
        <v>0.9519999999999995</v>
      </c>
      <c r="L44" s="27">
        <f t="shared" si="6"/>
        <v>-1.0639999999943992</v>
      </c>
      <c r="M44" s="27">
        <f t="shared" si="7"/>
        <v>-0.7839999999658397</v>
      </c>
      <c r="N44" s="39">
        <f t="shared" si="8"/>
        <v>-0.39900000001086716</v>
      </c>
      <c r="O44" s="39">
        <f t="shared" si="9"/>
        <v>-0.29399999999674487</v>
      </c>
      <c r="P44" s="40">
        <f t="shared" si="10"/>
        <v>-0.6737499999964697</v>
      </c>
      <c r="Q44" s="41">
        <f t="shared" si="11"/>
        <v>0.3797499999997248</v>
      </c>
    </row>
    <row r="45" spans="1:17" ht="12.75">
      <c r="A45" s="38">
        <f t="shared" si="13"/>
        <v>2.9000000000000012</v>
      </c>
      <c r="B45" s="24">
        <f t="shared" si="0"/>
        <v>2.9000000000000012</v>
      </c>
      <c r="C45" s="24">
        <v>4</v>
      </c>
      <c r="D45" s="24">
        <f t="shared" si="1"/>
        <v>1.0999999999999988</v>
      </c>
      <c r="E45" s="27">
        <f t="shared" si="2"/>
        <v>0.7974999999999994</v>
      </c>
      <c r="F45" s="27">
        <v>1.3333333333</v>
      </c>
      <c r="G45" s="27">
        <v>2.33333333333</v>
      </c>
      <c r="H45" s="27">
        <v>0.66666666667</v>
      </c>
      <c r="I45" s="27">
        <f t="shared" si="3"/>
        <v>2.6666666665800003</v>
      </c>
      <c r="J45" s="27">
        <f t="shared" si="4"/>
        <v>0.6778749999999993</v>
      </c>
      <c r="K45" s="27">
        <f t="shared" si="5"/>
        <v>0.9171249999999995</v>
      </c>
      <c r="L45" s="27">
        <f t="shared" si="6"/>
        <v>-0.970291666661349</v>
      </c>
      <c r="M45" s="27">
        <f t="shared" si="7"/>
        <v>-0.7709166666338361</v>
      </c>
      <c r="N45" s="39">
        <f t="shared" si="8"/>
        <v>-0.3638593750098313</v>
      </c>
      <c r="O45" s="39">
        <f t="shared" si="9"/>
        <v>-0.28909374999708404</v>
      </c>
      <c r="P45" s="40">
        <f t="shared" si="10"/>
        <v>-0.7063085937468134</v>
      </c>
      <c r="Q45" s="41">
        <f t="shared" si="11"/>
        <v>0.4172148437497294</v>
      </c>
    </row>
    <row r="46" spans="1:17" s="7" customFormat="1" ht="13.5" thickBot="1">
      <c r="A46" s="45">
        <f t="shared" si="13"/>
        <v>3.0000000000000013</v>
      </c>
      <c r="B46" s="46">
        <f t="shared" si="0"/>
        <v>3.0000000000000013</v>
      </c>
      <c r="C46" s="46">
        <v>4</v>
      </c>
      <c r="D46" s="46">
        <f t="shared" si="1"/>
        <v>0.9999999999999987</v>
      </c>
      <c r="E46" s="47">
        <f t="shared" si="2"/>
        <v>0.7499999999999993</v>
      </c>
      <c r="F46" s="47">
        <v>1.3333333333</v>
      </c>
      <c r="G46" s="47">
        <v>2.33333333333</v>
      </c>
      <c r="H46" s="47">
        <v>0.66666666667</v>
      </c>
      <c r="I46" s="47">
        <f t="shared" si="3"/>
        <v>2.6666666665800003</v>
      </c>
      <c r="J46" s="47">
        <f t="shared" si="4"/>
        <v>0.6249999999999992</v>
      </c>
      <c r="K46" s="47">
        <f t="shared" si="5"/>
        <v>0.8749999999999994</v>
      </c>
      <c r="L46" s="47">
        <f t="shared" si="6"/>
        <v>-0.8749999999949987</v>
      </c>
      <c r="M46" s="47">
        <f t="shared" si="7"/>
        <v>-0.7499999999687497</v>
      </c>
      <c r="N46" s="48">
        <f t="shared" si="8"/>
        <v>-0.3281250000087885</v>
      </c>
      <c r="O46" s="48">
        <f t="shared" si="9"/>
        <v>-0.28124999999742173</v>
      </c>
      <c r="P46" s="49">
        <f>-(B46+N46-O46)/C46</f>
        <v>-0.7382812499971586</v>
      </c>
      <c r="Q46" s="50">
        <f t="shared" si="11"/>
        <v>0.4570312499997369</v>
      </c>
    </row>
    <row r="47" spans="1:17" ht="13.5" thickTop="1">
      <c r="A47" s="51">
        <v>3</v>
      </c>
      <c r="B47" s="52">
        <v>3</v>
      </c>
      <c r="C47" s="52">
        <v>4</v>
      </c>
      <c r="D47" s="52">
        <f>C47-B47</f>
        <v>1</v>
      </c>
      <c r="E47" s="53">
        <f>(B47/C47)*(C47-B47)</f>
        <v>0.75</v>
      </c>
      <c r="F47" s="53">
        <v>1.3333333333</v>
      </c>
      <c r="G47" s="53">
        <v>2.33333333333</v>
      </c>
      <c r="H47" s="53">
        <v>0.66666666667</v>
      </c>
      <c r="I47" s="53">
        <f>(F47*G47)-(H47*H47)</f>
        <v>2.6666666665800003</v>
      </c>
      <c r="J47" s="53">
        <f t="shared" si="4"/>
        <v>0.625</v>
      </c>
      <c r="K47" s="53">
        <f t="shared" si="5"/>
        <v>0.875</v>
      </c>
      <c r="L47" s="53">
        <f>-(J47*G47)+(H47*K47)</f>
        <v>-0.8749999999950001</v>
      </c>
      <c r="M47" s="53">
        <f>-(F47*K47)+(H47*J47)</f>
        <v>-0.7499999999687499</v>
      </c>
      <c r="N47" s="54">
        <f>L47/I47</f>
        <v>-0.3281250000087891</v>
      </c>
      <c r="O47" s="54">
        <f>M47/I47</f>
        <v>-0.2812499999974218</v>
      </c>
      <c r="P47" s="64">
        <f>(4-N47+O47-B47)/4</f>
        <v>0.26171875000284195</v>
      </c>
      <c r="Q47" s="69">
        <f>(12+N47+3*O47-3*B47)/4</f>
        <v>0.4570312499997362</v>
      </c>
    </row>
    <row r="48" spans="1:17" ht="12.75">
      <c r="A48" s="57">
        <f>A46+0.1</f>
        <v>3.1000000000000014</v>
      </c>
      <c r="B48" s="24">
        <f>B46+0.1</f>
        <v>3.1000000000000014</v>
      </c>
      <c r="C48" s="24">
        <v>4</v>
      </c>
      <c r="D48" s="24">
        <f t="shared" si="1"/>
        <v>0.8999999999999986</v>
      </c>
      <c r="E48" s="27">
        <f t="shared" si="2"/>
        <v>0.6974999999999992</v>
      </c>
      <c r="F48" s="27">
        <v>1.3333333333</v>
      </c>
      <c r="G48" s="27">
        <v>2.33333333333</v>
      </c>
      <c r="H48" s="27">
        <v>0.66666666667</v>
      </c>
      <c r="I48" s="27">
        <f t="shared" si="3"/>
        <v>2.6666666665800003</v>
      </c>
      <c r="J48" s="27">
        <f t="shared" si="4"/>
        <v>0.5696249999999993</v>
      </c>
      <c r="K48" s="27">
        <f t="shared" si="5"/>
        <v>0.8253749999999993</v>
      </c>
      <c r="L48" s="27">
        <f t="shared" si="6"/>
        <v>-0.7788749999953489</v>
      </c>
      <c r="M48" s="27">
        <f t="shared" si="7"/>
        <v>-0.7207499999705882</v>
      </c>
      <c r="N48" s="39">
        <f t="shared" si="8"/>
        <v>-0.2920781250077484</v>
      </c>
      <c r="O48" s="39">
        <f t="shared" si="9"/>
        <v>-0.27028124999775466</v>
      </c>
      <c r="P48" s="65">
        <f aca="true" t="shared" si="19" ref="P48:P57">(4-N48+O48-B48)/4</f>
        <v>0.23044921875249802</v>
      </c>
      <c r="Q48" s="67">
        <f aca="true" t="shared" si="20" ref="Q48:Q57">(12+N48+3*O48-3*B48)/4</f>
        <v>0.39926953124974585</v>
      </c>
    </row>
    <row r="49" spans="1:17" ht="12.75">
      <c r="A49" s="57">
        <f t="shared" si="13"/>
        <v>3.2000000000000015</v>
      </c>
      <c r="B49" s="24">
        <f t="shared" si="0"/>
        <v>3.2000000000000015</v>
      </c>
      <c r="C49" s="24">
        <v>4</v>
      </c>
      <c r="D49" s="24">
        <f t="shared" si="1"/>
        <v>0.7999999999999985</v>
      </c>
      <c r="E49" s="27">
        <f t="shared" si="2"/>
        <v>0.6399999999999991</v>
      </c>
      <c r="F49" s="27">
        <v>1.3333333333</v>
      </c>
      <c r="G49" s="27">
        <v>2.33333333333</v>
      </c>
      <c r="H49" s="27">
        <v>0.66666666667</v>
      </c>
      <c r="I49" s="27">
        <f t="shared" si="3"/>
        <v>2.6666666665800003</v>
      </c>
      <c r="J49" s="27">
        <f t="shared" si="4"/>
        <v>0.5119999999999992</v>
      </c>
      <c r="K49" s="27">
        <f t="shared" si="5"/>
        <v>0.767999999999999</v>
      </c>
      <c r="L49" s="27">
        <f t="shared" si="6"/>
        <v>-0.6826666666623991</v>
      </c>
      <c r="M49" s="27">
        <f t="shared" si="7"/>
        <v>-0.6826666666393593</v>
      </c>
      <c r="N49" s="39">
        <f t="shared" si="8"/>
        <v>-0.25600000000671963</v>
      </c>
      <c r="O49" s="39">
        <f t="shared" si="9"/>
        <v>-0.2559999999980797</v>
      </c>
      <c r="P49" s="65">
        <f t="shared" si="19"/>
        <v>0.20000000000215945</v>
      </c>
      <c r="Q49" s="67">
        <f t="shared" si="20"/>
        <v>0.3439999999997587</v>
      </c>
    </row>
    <row r="50" spans="1:17" ht="12.75">
      <c r="A50" s="57">
        <f t="shared" si="13"/>
        <v>3.3000000000000016</v>
      </c>
      <c r="B50" s="24">
        <f t="shared" si="0"/>
        <v>3.3000000000000016</v>
      </c>
      <c r="C50" s="24">
        <v>4</v>
      </c>
      <c r="D50" s="24">
        <f t="shared" si="1"/>
        <v>0.6999999999999984</v>
      </c>
      <c r="E50" s="27">
        <f t="shared" si="2"/>
        <v>0.577499999999999</v>
      </c>
      <c r="F50" s="27">
        <v>1.3333333333</v>
      </c>
      <c r="G50" s="27">
        <v>2.33333333333</v>
      </c>
      <c r="H50" s="27">
        <v>0.66666666667</v>
      </c>
      <c r="I50" s="27">
        <f t="shared" si="3"/>
        <v>2.6666666665800003</v>
      </c>
      <c r="J50" s="27">
        <f t="shared" si="4"/>
        <v>0.4523749999999991</v>
      </c>
      <c r="K50" s="27">
        <f t="shared" si="5"/>
        <v>0.702624999999999</v>
      </c>
      <c r="L50" s="27">
        <f t="shared" si="6"/>
        <v>-0.5871249999961488</v>
      </c>
      <c r="M50" s="27">
        <f t="shared" si="7"/>
        <v>-0.6352499999750705</v>
      </c>
      <c r="N50" s="39">
        <f t="shared" si="8"/>
        <v>-0.22017187500571134</v>
      </c>
      <c r="O50" s="39">
        <f t="shared" si="9"/>
        <v>-0.23821874999839351</v>
      </c>
      <c r="P50" s="65">
        <f t="shared" si="19"/>
        <v>0.17048828125182902</v>
      </c>
      <c r="Q50" s="67">
        <f t="shared" si="20"/>
        <v>0.29129296874977584</v>
      </c>
    </row>
    <row r="51" spans="1:17" ht="12.75">
      <c r="A51" s="57">
        <f t="shared" si="13"/>
        <v>3.4000000000000017</v>
      </c>
      <c r="B51" s="24">
        <f t="shared" si="0"/>
        <v>3.4000000000000017</v>
      </c>
      <c r="C51" s="24">
        <v>4</v>
      </c>
      <c r="D51" s="24">
        <f t="shared" si="1"/>
        <v>0.5999999999999983</v>
      </c>
      <c r="E51" s="27">
        <f t="shared" si="2"/>
        <v>0.5099999999999988</v>
      </c>
      <c r="F51" s="27">
        <v>1.3333333333</v>
      </c>
      <c r="G51" s="27">
        <v>2.33333333333</v>
      </c>
      <c r="H51" s="27">
        <v>0.66666666667</v>
      </c>
      <c r="I51" s="27">
        <f t="shared" si="3"/>
        <v>2.6666666665800003</v>
      </c>
      <c r="J51" s="27">
        <f t="shared" si="4"/>
        <v>0.3909999999999989</v>
      </c>
      <c r="K51" s="27">
        <f t="shared" si="5"/>
        <v>0.6289999999999987</v>
      </c>
      <c r="L51" s="27">
        <f t="shared" si="6"/>
        <v>-0.4929999999965984</v>
      </c>
      <c r="M51" s="27">
        <f t="shared" si="7"/>
        <v>-0.577999999977729</v>
      </c>
      <c r="N51" s="39">
        <f t="shared" si="8"/>
        <v>-0.1848750000047328</v>
      </c>
      <c r="O51" s="39">
        <f t="shared" si="9"/>
        <v>-0.21674999999869274</v>
      </c>
      <c r="P51" s="65">
        <f t="shared" si="19"/>
        <v>0.14203125000150962</v>
      </c>
      <c r="Q51" s="67">
        <f t="shared" si="20"/>
        <v>0.24121874999979642</v>
      </c>
    </row>
    <row r="52" spans="1:17" ht="12.75">
      <c r="A52" s="57">
        <f t="shared" si="13"/>
        <v>3.5000000000000018</v>
      </c>
      <c r="B52" s="24">
        <f t="shared" si="0"/>
        <v>3.5000000000000018</v>
      </c>
      <c r="C52" s="24">
        <v>4</v>
      </c>
      <c r="D52" s="24">
        <f t="shared" si="1"/>
        <v>0.4999999999999982</v>
      </c>
      <c r="E52" s="27">
        <f t="shared" si="2"/>
        <v>0.43749999999999867</v>
      </c>
      <c r="F52" s="27">
        <v>1.3333333333</v>
      </c>
      <c r="G52" s="27">
        <v>2.33333333333</v>
      </c>
      <c r="H52" s="27">
        <v>0.66666666667</v>
      </c>
      <c r="I52" s="27">
        <f t="shared" si="3"/>
        <v>2.6666666665800003</v>
      </c>
      <c r="J52" s="27">
        <f t="shared" si="4"/>
        <v>0.3281249999999989</v>
      </c>
      <c r="K52" s="27">
        <f t="shared" si="5"/>
        <v>0.5468749999999984</v>
      </c>
      <c r="L52" s="27">
        <f t="shared" si="6"/>
        <v>-0.40104166666374846</v>
      </c>
      <c r="M52" s="27">
        <f t="shared" si="7"/>
        <v>-0.5104166666473424</v>
      </c>
      <c r="N52" s="39">
        <f t="shared" si="8"/>
        <v>-0.15039062500379335</v>
      </c>
      <c r="O52" s="39">
        <f t="shared" si="9"/>
        <v>-0.1914062499989741</v>
      </c>
      <c r="P52" s="65">
        <f t="shared" si="19"/>
        <v>0.11474609375120437</v>
      </c>
      <c r="Q52" s="67">
        <f t="shared" si="20"/>
        <v>0.19384765624982014</v>
      </c>
    </row>
    <row r="53" spans="1:17" ht="12.75">
      <c r="A53" s="57">
        <f t="shared" si="13"/>
        <v>3.600000000000002</v>
      </c>
      <c r="B53" s="24">
        <f t="shared" si="0"/>
        <v>3.600000000000002</v>
      </c>
      <c r="C53" s="24">
        <v>4</v>
      </c>
      <c r="D53" s="24">
        <f t="shared" si="1"/>
        <v>0.39999999999999813</v>
      </c>
      <c r="E53" s="27">
        <f t="shared" si="2"/>
        <v>0.3599999999999985</v>
      </c>
      <c r="F53" s="27">
        <v>1.3333333333</v>
      </c>
      <c r="G53" s="27">
        <v>2.33333333333</v>
      </c>
      <c r="H53" s="27">
        <v>0.66666666667</v>
      </c>
      <c r="I53" s="27">
        <f t="shared" si="3"/>
        <v>2.6666666665800003</v>
      </c>
      <c r="J53" s="27">
        <f t="shared" si="4"/>
        <v>0.2639999999999988</v>
      </c>
      <c r="K53" s="27">
        <f t="shared" si="5"/>
        <v>0.4559999999999982</v>
      </c>
      <c r="L53" s="27">
        <f t="shared" si="6"/>
        <v>-0.3119999999975985</v>
      </c>
      <c r="M53" s="27">
        <f t="shared" si="7"/>
        <v>-0.4319999999839184</v>
      </c>
      <c r="N53" s="39">
        <f t="shared" si="8"/>
        <v>-0.11700000000290192</v>
      </c>
      <c r="O53" s="39">
        <f t="shared" si="9"/>
        <v>-0.1619999999992344</v>
      </c>
      <c r="P53" s="65">
        <f t="shared" si="19"/>
        <v>0.08875000000091637</v>
      </c>
      <c r="Q53" s="67">
        <f t="shared" si="20"/>
        <v>0.14924999999984712</v>
      </c>
    </row>
    <row r="54" spans="1:17" ht="12.75">
      <c r="A54" s="57">
        <f t="shared" si="13"/>
        <v>3.700000000000002</v>
      </c>
      <c r="B54" s="24">
        <f t="shared" si="0"/>
        <v>3.700000000000002</v>
      </c>
      <c r="C54" s="24">
        <v>4</v>
      </c>
      <c r="D54" s="24">
        <f t="shared" si="1"/>
        <v>0.29999999999999805</v>
      </c>
      <c r="E54" s="27">
        <f t="shared" si="2"/>
        <v>0.27749999999999836</v>
      </c>
      <c r="F54" s="27">
        <v>1.3333333333</v>
      </c>
      <c r="G54" s="27">
        <v>2.33333333333</v>
      </c>
      <c r="H54" s="27">
        <v>0.66666666667</v>
      </c>
      <c r="I54" s="27">
        <f t="shared" si="3"/>
        <v>2.6666666665800003</v>
      </c>
      <c r="J54" s="27">
        <f t="shared" si="4"/>
        <v>0.19887499999999872</v>
      </c>
      <c r="K54" s="27">
        <f t="shared" si="5"/>
        <v>0.35612499999999797</v>
      </c>
      <c r="L54" s="27">
        <f t="shared" si="6"/>
        <v>-0.2266249999981484</v>
      </c>
      <c r="M54" s="27">
        <f t="shared" si="7"/>
        <v>-0.3422499999874644</v>
      </c>
      <c r="N54" s="39">
        <f t="shared" si="8"/>
        <v>-0.08498437500206762</v>
      </c>
      <c r="O54" s="39">
        <f t="shared" si="9"/>
        <v>-0.12834374999947032</v>
      </c>
      <c r="P54" s="65">
        <f t="shared" si="19"/>
        <v>0.06416015625064897</v>
      </c>
      <c r="Q54" s="67">
        <f t="shared" si="20"/>
        <v>0.10749609374987923</v>
      </c>
    </row>
    <row r="55" spans="1:17" ht="12.75">
      <c r="A55" s="57">
        <f t="shared" si="13"/>
        <v>3.800000000000002</v>
      </c>
      <c r="B55" s="24">
        <f t="shared" si="0"/>
        <v>3.800000000000002</v>
      </c>
      <c r="C55" s="24">
        <v>4</v>
      </c>
      <c r="D55" s="24">
        <f t="shared" si="1"/>
        <v>0.19999999999999796</v>
      </c>
      <c r="E55" s="27">
        <f t="shared" si="2"/>
        <v>0.18999999999999817</v>
      </c>
      <c r="F55" s="27">
        <v>1.3333333333</v>
      </c>
      <c r="G55" s="27">
        <v>2.33333333333</v>
      </c>
      <c r="H55" s="27">
        <v>0.66666666667</v>
      </c>
      <c r="I55" s="27">
        <f t="shared" si="3"/>
        <v>2.6666666665800003</v>
      </c>
      <c r="J55" s="27">
        <f t="shared" si="4"/>
        <v>0.13299999999999865</v>
      </c>
      <c r="K55" s="27">
        <f t="shared" si="5"/>
        <v>0.2469999999999977</v>
      </c>
      <c r="L55" s="27">
        <f t="shared" si="6"/>
        <v>-0.14566666666539843</v>
      </c>
      <c r="M55" s="27">
        <f t="shared" si="7"/>
        <v>-0.2406666666579878</v>
      </c>
      <c r="N55" s="39">
        <f t="shared" si="8"/>
        <v>-0.05462500000129972</v>
      </c>
      <c r="O55" s="39">
        <f t="shared" si="9"/>
        <v>-0.09024999999967855</v>
      </c>
      <c r="P55" s="65">
        <f t="shared" si="19"/>
        <v>0.04109375000040483</v>
      </c>
      <c r="Q55" s="67">
        <f t="shared" si="20"/>
        <v>0.06865624999991482</v>
      </c>
    </row>
    <row r="56" spans="1:17" ht="12.75">
      <c r="A56" s="57">
        <f t="shared" si="13"/>
        <v>3.900000000000002</v>
      </c>
      <c r="B56" s="24">
        <f t="shared" si="0"/>
        <v>3.900000000000002</v>
      </c>
      <c r="C56" s="24">
        <v>4</v>
      </c>
      <c r="D56" s="24">
        <f t="shared" si="1"/>
        <v>0.09999999999999787</v>
      </c>
      <c r="E56" s="27">
        <f t="shared" si="2"/>
        <v>0.09749999999999798</v>
      </c>
      <c r="F56" s="27">
        <v>1.3333333333</v>
      </c>
      <c r="G56" s="27">
        <v>2.33333333333</v>
      </c>
      <c r="H56" s="27">
        <v>0.66666666667</v>
      </c>
      <c r="I56" s="27">
        <f t="shared" si="3"/>
        <v>2.6666666665800003</v>
      </c>
      <c r="J56" s="27">
        <f t="shared" si="4"/>
        <v>0.06662499999999859</v>
      </c>
      <c r="K56" s="27">
        <f t="shared" si="5"/>
        <v>0.12837499999999738</v>
      </c>
      <c r="L56" s="27">
        <f t="shared" si="6"/>
        <v>-0.06987499999934846</v>
      </c>
      <c r="M56" s="27">
        <f t="shared" si="7"/>
        <v>-0.1267499999954962</v>
      </c>
      <c r="N56" s="39">
        <f t="shared" si="8"/>
        <v>-0.026203125000607272</v>
      </c>
      <c r="O56" s="39">
        <f t="shared" si="9"/>
        <v>-0.04753124999985583</v>
      </c>
      <c r="P56" s="65">
        <f t="shared" si="19"/>
        <v>0.01966796875018728</v>
      </c>
      <c r="Q56" s="68">
        <f t="shared" si="20"/>
        <v>0.03280078124995445</v>
      </c>
    </row>
    <row r="57" spans="1:17" s="7" customFormat="1" ht="13.5" thickBot="1">
      <c r="A57" s="60">
        <f t="shared" si="13"/>
        <v>4.000000000000002</v>
      </c>
      <c r="B57" s="46">
        <f t="shared" si="0"/>
        <v>4.000000000000002</v>
      </c>
      <c r="C57" s="46">
        <v>4</v>
      </c>
      <c r="D57" s="46">
        <f t="shared" si="1"/>
        <v>0</v>
      </c>
      <c r="E57" s="47">
        <f t="shared" si="2"/>
        <v>-1.7763568394002513E-15</v>
      </c>
      <c r="F57" s="47">
        <v>1.3333333333</v>
      </c>
      <c r="G57" s="47">
        <v>2.33333333333</v>
      </c>
      <c r="H57" s="47">
        <v>0.66666666667</v>
      </c>
      <c r="I57" s="47">
        <f t="shared" si="3"/>
        <v>2.6666666665800003</v>
      </c>
      <c r="J57" s="47">
        <f t="shared" si="4"/>
        <v>-1.1842378929335008E-15</v>
      </c>
      <c r="K57" s="47">
        <f t="shared" si="5"/>
        <v>-2.368475785867002E-15</v>
      </c>
      <c r="L57" s="47">
        <f t="shared" si="6"/>
        <v>1.1842378929216583E-15</v>
      </c>
      <c r="M57" s="47">
        <f t="shared" si="7"/>
        <v>2.3684757857841054E-15</v>
      </c>
      <c r="N57" s="48">
        <f t="shared" si="8"/>
        <v>4.440892098600547E-16</v>
      </c>
      <c r="O57" s="48">
        <f t="shared" si="9"/>
        <v>8.881784196979052E-16</v>
      </c>
      <c r="P57" s="49">
        <f t="shared" si="19"/>
        <v>-4.440892098500626E-16</v>
      </c>
      <c r="Q57" s="66">
        <f t="shared" si="20"/>
        <v>-4.440892098500626E-16</v>
      </c>
    </row>
    <row r="58" spans="1:17" ht="14.25" thickBot="1" thickTop="1">
      <c r="A58" s="51">
        <v>4</v>
      </c>
      <c r="B58" s="52">
        <f>0</f>
        <v>0</v>
      </c>
      <c r="C58" s="52">
        <v>6</v>
      </c>
      <c r="D58" s="52">
        <f t="shared" si="1"/>
        <v>6</v>
      </c>
      <c r="E58" s="53">
        <f aca="true" t="shared" si="21" ref="E58:E91">(B58/C58)*(C58-B58)</f>
        <v>0</v>
      </c>
      <c r="F58" s="53">
        <v>1.3333333333</v>
      </c>
      <c r="G58" s="53">
        <v>2.33333333333</v>
      </c>
      <c r="H58" s="53">
        <v>0.66666666667</v>
      </c>
      <c r="I58" s="53">
        <f t="shared" si="3"/>
        <v>2.6666666665800003</v>
      </c>
      <c r="J58" s="53">
        <v>0</v>
      </c>
      <c r="K58" s="53">
        <v>0</v>
      </c>
      <c r="L58" s="53">
        <f t="shared" si="6"/>
        <v>0</v>
      </c>
      <c r="M58" s="53">
        <f t="shared" si="7"/>
        <v>0</v>
      </c>
      <c r="N58" s="54">
        <f t="shared" si="8"/>
        <v>0</v>
      </c>
      <c r="O58" s="54">
        <f t="shared" si="9"/>
        <v>0</v>
      </c>
      <c r="P58" s="55">
        <f>(O58-N58)/4</f>
        <v>0</v>
      </c>
      <c r="Q58" s="56">
        <f>(N58+3*O58)/4</f>
        <v>0</v>
      </c>
    </row>
    <row r="59" spans="1:17" ht="12.75">
      <c r="A59" s="62">
        <f>A58+0.1</f>
        <v>4.1</v>
      </c>
      <c r="B59" s="28">
        <f>B58+0.1</f>
        <v>0.1</v>
      </c>
      <c r="C59" s="28">
        <v>6</v>
      </c>
      <c r="D59" s="28">
        <f t="shared" si="1"/>
        <v>5.9</v>
      </c>
      <c r="E59" s="29">
        <f t="shared" si="21"/>
        <v>0.09833333333333334</v>
      </c>
      <c r="F59" s="29">
        <v>1.3333333333</v>
      </c>
      <c r="G59" s="29">
        <v>2.33333333333</v>
      </c>
      <c r="H59" s="29">
        <v>0.66666666667</v>
      </c>
      <c r="I59" s="29">
        <f t="shared" si="3"/>
        <v>2.6666666665800003</v>
      </c>
      <c r="J59" s="29">
        <v>0</v>
      </c>
      <c r="K59" s="29">
        <f>(C59+B59)*E59/12</f>
        <v>0.04998611111111111</v>
      </c>
      <c r="L59" s="29">
        <f t="shared" si="6"/>
        <v>0.03332407407424069</v>
      </c>
      <c r="M59" s="29">
        <f t="shared" si="7"/>
        <v>-0.06664814814648194</v>
      </c>
      <c r="N59" s="31">
        <f t="shared" si="8"/>
        <v>0.012496527778246395</v>
      </c>
      <c r="O59" s="31">
        <f t="shared" si="9"/>
        <v>-0.024993055555743</v>
      </c>
      <c r="P59" s="63">
        <f aca="true" t="shared" si="22" ref="P59:P122">(O59-N59)/4</f>
        <v>-0.00937239583349735</v>
      </c>
      <c r="Q59" s="56">
        <f>(N59+3*O59)/4</f>
        <v>-0.015620659722245654</v>
      </c>
    </row>
    <row r="60" spans="1:17" ht="12.75">
      <c r="A60" s="38">
        <f aca="true" t="shared" si="23" ref="A60:A118">A59+0.1</f>
        <v>4.199999999999999</v>
      </c>
      <c r="B60" s="24">
        <f aca="true" t="shared" si="24" ref="B60:B118">B59+0.1</f>
        <v>0.2</v>
      </c>
      <c r="C60" s="24">
        <v>6</v>
      </c>
      <c r="D60" s="24">
        <f t="shared" si="1"/>
        <v>5.8</v>
      </c>
      <c r="E60" s="27">
        <f t="shared" si="21"/>
        <v>0.19333333333333333</v>
      </c>
      <c r="F60" s="27">
        <v>1.3333333333</v>
      </c>
      <c r="G60" s="27">
        <v>2.33333333333</v>
      </c>
      <c r="H60" s="27">
        <v>0.66666666667</v>
      </c>
      <c r="I60" s="27">
        <f t="shared" si="3"/>
        <v>2.6666666665800003</v>
      </c>
      <c r="J60" s="27">
        <v>0</v>
      </c>
      <c r="K60" s="27">
        <f aca="true" t="shared" si="25" ref="K60:K118">(C60+B60)*E60/12</f>
        <v>0.0998888888888889</v>
      </c>
      <c r="L60" s="27">
        <f t="shared" si="6"/>
        <v>0.06659259259292556</v>
      </c>
      <c r="M60" s="27">
        <f t="shared" si="7"/>
        <v>-0.13318518518185557</v>
      </c>
      <c r="N60" s="39">
        <f t="shared" si="8"/>
        <v>0.02497222222315868</v>
      </c>
      <c r="O60" s="39">
        <f t="shared" si="9"/>
        <v>-0.049944444444819026</v>
      </c>
      <c r="P60" s="40">
        <f t="shared" si="22"/>
        <v>-0.018729166666994427</v>
      </c>
      <c r="Q60" s="58">
        <f aca="true" t="shared" si="26" ref="Q60:Q123">(N60+3*O60)/4</f>
        <v>-0.031215277777824603</v>
      </c>
    </row>
    <row r="61" spans="1:17" ht="12.75">
      <c r="A61" s="38">
        <f t="shared" si="23"/>
        <v>4.299999999999999</v>
      </c>
      <c r="B61" s="24">
        <f t="shared" si="24"/>
        <v>0.30000000000000004</v>
      </c>
      <c r="C61" s="24">
        <v>6</v>
      </c>
      <c r="D61" s="24">
        <f t="shared" si="1"/>
        <v>5.7</v>
      </c>
      <c r="E61" s="27">
        <f t="shared" si="21"/>
        <v>0.2850000000000001</v>
      </c>
      <c r="F61" s="27">
        <v>1.3333333333</v>
      </c>
      <c r="G61" s="27">
        <v>2.33333333333</v>
      </c>
      <c r="H61" s="27">
        <v>0.66666666667</v>
      </c>
      <c r="I61" s="27">
        <f t="shared" si="3"/>
        <v>2.6666666665800003</v>
      </c>
      <c r="J61" s="27">
        <v>0</v>
      </c>
      <c r="K61" s="27">
        <f t="shared" si="25"/>
        <v>0.14962500000000004</v>
      </c>
      <c r="L61" s="27">
        <f t="shared" si="6"/>
        <v>0.09975000000049877</v>
      </c>
      <c r="M61" s="27">
        <f t="shared" si="7"/>
        <v>-0.19949999999501253</v>
      </c>
      <c r="N61" s="39">
        <f t="shared" si="8"/>
        <v>0.03740625000140274</v>
      </c>
      <c r="O61" s="39">
        <f t="shared" si="9"/>
        <v>-0.0748125000005611</v>
      </c>
      <c r="P61" s="40">
        <f t="shared" si="22"/>
        <v>-0.02805468750049096</v>
      </c>
      <c r="Q61" s="58">
        <f t="shared" si="26"/>
        <v>-0.046757812500070134</v>
      </c>
    </row>
    <row r="62" spans="1:17" ht="12.75">
      <c r="A62" s="38">
        <f t="shared" si="23"/>
        <v>4.399999999999999</v>
      </c>
      <c r="B62" s="24">
        <f t="shared" si="24"/>
        <v>0.4</v>
      </c>
      <c r="C62" s="24">
        <v>6</v>
      </c>
      <c r="D62" s="24">
        <f t="shared" si="1"/>
        <v>5.6</v>
      </c>
      <c r="E62" s="27">
        <f t="shared" si="21"/>
        <v>0.3733333333333333</v>
      </c>
      <c r="F62" s="27">
        <v>1.3333333333</v>
      </c>
      <c r="G62" s="27">
        <v>2.33333333333</v>
      </c>
      <c r="H62" s="27">
        <v>0.66666666667</v>
      </c>
      <c r="I62" s="27">
        <f t="shared" si="3"/>
        <v>2.6666666665800003</v>
      </c>
      <c r="J62" s="27">
        <v>0</v>
      </c>
      <c r="K62" s="27">
        <f t="shared" si="25"/>
        <v>0.1991111111111111</v>
      </c>
      <c r="L62" s="27">
        <f t="shared" si="6"/>
        <v>0.13274074074140443</v>
      </c>
      <c r="M62" s="27">
        <f t="shared" si="7"/>
        <v>-0.2654814814748444</v>
      </c>
      <c r="N62" s="39">
        <f t="shared" si="8"/>
        <v>0.049777777779644435</v>
      </c>
      <c r="O62" s="39">
        <f t="shared" si="9"/>
        <v>-0.0995555555563022</v>
      </c>
      <c r="P62" s="40">
        <f t="shared" si="22"/>
        <v>-0.03733333333398666</v>
      </c>
      <c r="Q62" s="58">
        <f t="shared" si="26"/>
        <v>-0.06222222222231555</v>
      </c>
    </row>
    <row r="63" spans="1:17" ht="12.75">
      <c r="A63" s="38">
        <f t="shared" si="23"/>
        <v>4.499999999999998</v>
      </c>
      <c r="B63" s="24">
        <f t="shared" si="24"/>
        <v>0.5</v>
      </c>
      <c r="C63" s="24">
        <v>6</v>
      </c>
      <c r="D63" s="24">
        <f t="shared" si="1"/>
        <v>5.5</v>
      </c>
      <c r="E63" s="27">
        <f t="shared" si="21"/>
        <v>0.4583333333333333</v>
      </c>
      <c r="F63" s="27">
        <v>1.3333333333</v>
      </c>
      <c r="G63" s="27">
        <v>2.33333333333</v>
      </c>
      <c r="H63" s="27">
        <v>0.66666666667</v>
      </c>
      <c r="I63" s="27">
        <f t="shared" si="3"/>
        <v>2.6666666665800003</v>
      </c>
      <c r="J63" s="27">
        <v>0</v>
      </c>
      <c r="K63" s="27">
        <f t="shared" si="25"/>
        <v>0.24826388888888887</v>
      </c>
      <c r="L63" s="27">
        <f t="shared" si="6"/>
        <v>0.16550925926008678</v>
      </c>
      <c r="M63" s="27">
        <f t="shared" si="7"/>
        <v>-0.331018518510243</v>
      </c>
      <c r="N63" s="39">
        <f t="shared" si="8"/>
        <v>0.06206597222454968</v>
      </c>
      <c r="O63" s="39">
        <f t="shared" si="9"/>
        <v>-0.1241319444453754</v>
      </c>
      <c r="P63" s="40">
        <f t="shared" si="22"/>
        <v>-0.04654947916748127</v>
      </c>
      <c r="Q63" s="58">
        <f t="shared" si="26"/>
        <v>-0.07758246527789413</v>
      </c>
    </row>
    <row r="64" spans="1:17" ht="12.75">
      <c r="A64" s="38">
        <f t="shared" si="23"/>
        <v>4.599999999999998</v>
      </c>
      <c r="B64" s="24">
        <f t="shared" si="24"/>
        <v>0.6</v>
      </c>
      <c r="C64" s="24">
        <v>6</v>
      </c>
      <c r="D64" s="24">
        <f t="shared" si="1"/>
        <v>5.4</v>
      </c>
      <c r="E64" s="27">
        <f t="shared" si="21"/>
        <v>0.54</v>
      </c>
      <c r="F64" s="27">
        <v>1.3333333333</v>
      </c>
      <c r="G64" s="27">
        <v>2.33333333333</v>
      </c>
      <c r="H64" s="27">
        <v>0.66666666667</v>
      </c>
      <c r="I64" s="27">
        <f t="shared" si="3"/>
        <v>2.6666666665800003</v>
      </c>
      <c r="J64" s="27">
        <v>0</v>
      </c>
      <c r="K64" s="27">
        <f t="shared" si="25"/>
        <v>0.297</v>
      </c>
      <c r="L64" s="27">
        <f t="shared" si="6"/>
        <v>0.19800000000098997</v>
      </c>
      <c r="M64" s="27">
        <f t="shared" si="7"/>
        <v>-0.39599999999009994</v>
      </c>
      <c r="N64" s="39">
        <f t="shared" si="8"/>
        <v>0.07425000000278435</v>
      </c>
      <c r="O64" s="39">
        <f t="shared" si="9"/>
        <v>-0.1485000000011137</v>
      </c>
      <c r="P64" s="40">
        <f t="shared" si="22"/>
        <v>-0.05568750000097451</v>
      </c>
      <c r="Q64" s="58">
        <f t="shared" si="26"/>
        <v>-0.09281250000013919</v>
      </c>
    </row>
    <row r="65" spans="1:17" ht="12.75">
      <c r="A65" s="38">
        <f t="shared" si="23"/>
        <v>4.6999999999999975</v>
      </c>
      <c r="B65" s="24">
        <f t="shared" si="24"/>
        <v>0.7</v>
      </c>
      <c r="C65" s="24">
        <v>6</v>
      </c>
      <c r="D65" s="24">
        <f t="shared" si="1"/>
        <v>5.3</v>
      </c>
      <c r="E65" s="27">
        <f t="shared" si="21"/>
        <v>0.6183333333333333</v>
      </c>
      <c r="F65" s="27">
        <v>1.3333333333</v>
      </c>
      <c r="G65" s="27">
        <v>2.33333333333</v>
      </c>
      <c r="H65" s="27">
        <v>0.66666666667</v>
      </c>
      <c r="I65" s="27">
        <f t="shared" si="3"/>
        <v>2.6666666665800003</v>
      </c>
      <c r="J65" s="27">
        <v>0</v>
      </c>
      <c r="K65" s="27">
        <f t="shared" si="25"/>
        <v>0.3452361111111111</v>
      </c>
      <c r="L65" s="27">
        <f t="shared" si="6"/>
        <v>0.23015740740855817</v>
      </c>
      <c r="M65" s="27">
        <f t="shared" si="7"/>
        <v>-0.4603148148033069</v>
      </c>
      <c r="N65" s="39">
        <f t="shared" si="8"/>
        <v>0.08630902778101435</v>
      </c>
      <c r="O65" s="39">
        <f t="shared" si="9"/>
        <v>-0.17261805555685014</v>
      </c>
      <c r="P65" s="40">
        <f t="shared" si="22"/>
        <v>-0.06473177083446613</v>
      </c>
      <c r="Q65" s="58">
        <f t="shared" si="26"/>
        <v>-0.10788628472238401</v>
      </c>
    </row>
    <row r="66" spans="1:17" ht="12.75">
      <c r="A66" s="38">
        <f t="shared" si="23"/>
        <v>4.799999999999997</v>
      </c>
      <c r="B66" s="24">
        <f t="shared" si="24"/>
        <v>0.7999999999999999</v>
      </c>
      <c r="C66" s="24">
        <v>6</v>
      </c>
      <c r="D66" s="24">
        <f t="shared" si="1"/>
        <v>5.2</v>
      </c>
      <c r="E66" s="27">
        <f t="shared" si="21"/>
        <v>0.6933333333333334</v>
      </c>
      <c r="F66" s="27">
        <v>1.3333333333</v>
      </c>
      <c r="G66" s="27">
        <v>2.33333333333</v>
      </c>
      <c r="H66" s="27">
        <v>0.66666666667</v>
      </c>
      <c r="I66" s="27">
        <f t="shared" si="3"/>
        <v>2.6666666665800003</v>
      </c>
      <c r="J66" s="27">
        <v>0</v>
      </c>
      <c r="K66" s="27">
        <f t="shared" si="25"/>
        <v>0.3928888888888889</v>
      </c>
      <c r="L66" s="27">
        <f t="shared" si="6"/>
        <v>0.26192592592723557</v>
      </c>
      <c r="M66" s="27">
        <f t="shared" si="7"/>
        <v>-0.5238518518387555</v>
      </c>
      <c r="N66" s="39">
        <f t="shared" si="8"/>
        <v>0.09822222222590556</v>
      </c>
      <c r="O66" s="39">
        <f t="shared" si="9"/>
        <v>-0.19644444444591774</v>
      </c>
      <c r="P66" s="40">
        <f t="shared" si="22"/>
        <v>-0.07366666666795582</v>
      </c>
      <c r="Q66" s="58">
        <f t="shared" si="26"/>
        <v>-0.12277777777796194</v>
      </c>
    </row>
    <row r="67" spans="1:17" ht="12.75">
      <c r="A67" s="38">
        <f t="shared" si="23"/>
        <v>4.899999999999997</v>
      </c>
      <c r="B67" s="24">
        <f t="shared" si="24"/>
        <v>0.8999999999999999</v>
      </c>
      <c r="C67" s="24">
        <v>6</v>
      </c>
      <c r="D67" s="24">
        <f t="shared" si="1"/>
        <v>5.1</v>
      </c>
      <c r="E67" s="27">
        <f t="shared" si="21"/>
        <v>0.7649999999999999</v>
      </c>
      <c r="F67" s="27">
        <v>1.3333333333</v>
      </c>
      <c r="G67" s="27">
        <v>2.33333333333</v>
      </c>
      <c r="H67" s="27">
        <v>0.66666666667</v>
      </c>
      <c r="I67" s="27">
        <f t="shared" si="3"/>
        <v>2.6666666665800003</v>
      </c>
      <c r="J67" s="27">
        <v>0</v>
      </c>
      <c r="K67" s="27">
        <f t="shared" si="25"/>
        <v>0.43987499999999996</v>
      </c>
      <c r="L67" s="27">
        <f t="shared" si="6"/>
        <v>0.2932500000014662</v>
      </c>
      <c r="M67" s="27">
        <f t="shared" si="7"/>
        <v>-0.5864999999853374</v>
      </c>
      <c r="N67" s="39">
        <f t="shared" si="8"/>
        <v>0.1099687500041238</v>
      </c>
      <c r="O67" s="39">
        <f t="shared" si="9"/>
        <v>-0.21993750000164947</v>
      </c>
      <c r="P67" s="40">
        <f t="shared" si="22"/>
        <v>-0.08247656250144332</v>
      </c>
      <c r="Q67" s="58">
        <f t="shared" si="26"/>
        <v>-0.13746093750020616</v>
      </c>
    </row>
    <row r="68" spans="1:17" ht="12.75">
      <c r="A68" s="38">
        <f t="shared" si="23"/>
        <v>4.9999999999999964</v>
      </c>
      <c r="B68" s="24">
        <f t="shared" si="24"/>
        <v>0.9999999999999999</v>
      </c>
      <c r="C68" s="24">
        <v>6</v>
      </c>
      <c r="D68" s="24">
        <f t="shared" si="1"/>
        <v>5</v>
      </c>
      <c r="E68" s="27">
        <f t="shared" si="21"/>
        <v>0.8333333333333333</v>
      </c>
      <c r="F68" s="27">
        <v>1.3333333333</v>
      </c>
      <c r="G68" s="27">
        <v>2.33333333333</v>
      </c>
      <c r="H68" s="27">
        <v>0.66666666667</v>
      </c>
      <c r="I68" s="27">
        <f t="shared" si="3"/>
        <v>2.6666666665800003</v>
      </c>
      <c r="J68" s="27">
        <v>0</v>
      </c>
      <c r="K68" s="27">
        <f t="shared" si="25"/>
        <v>0.4861111111111111</v>
      </c>
      <c r="L68" s="27">
        <f t="shared" si="6"/>
        <v>0.32407407407569444</v>
      </c>
      <c r="M68" s="27">
        <f t="shared" si="7"/>
        <v>-0.6481481481319444</v>
      </c>
      <c r="N68" s="39">
        <f t="shared" si="8"/>
        <v>0.12152777778233506</v>
      </c>
      <c r="O68" s="39">
        <f t="shared" si="9"/>
        <v>-0.24305555555737846</v>
      </c>
      <c r="P68" s="40">
        <f t="shared" si="22"/>
        <v>-0.09114583333492837</v>
      </c>
      <c r="Q68" s="58">
        <f t="shared" si="26"/>
        <v>-0.15190972222245008</v>
      </c>
    </row>
    <row r="69" spans="1:17" ht="12.75">
      <c r="A69" s="38">
        <f t="shared" si="23"/>
        <v>5.099999999999996</v>
      </c>
      <c r="B69" s="24">
        <f t="shared" si="24"/>
        <v>1.0999999999999999</v>
      </c>
      <c r="C69" s="24">
        <v>6</v>
      </c>
      <c r="D69" s="24">
        <f t="shared" si="1"/>
        <v>4.9</v>
      </c>
      <c r="E69" s="27">
        <f t="shared" si="21"/>
        <v>0.8983333333333333</v>
      </c>
      <c r="F69" s="27">
        <v>1.3333333333</v>
      </c>
      <c r="G69" s="27">
        <v>2.33333333333</v>
      </c>
      <c r="H69" s="27">
        <v>0.66666666667</v>
      </c>
      <c r="I69" s="27">
        <f t="shared" si="3"/>
        <v>2.6666666665800003</v>
      </c>
      <c r="J69" s="27">
        <v>0</v>
      </c>
      <c r="K69" s="27">
        <f t="shared" si="25"/>
        <v>0.5315138888888888</v>
      </c>
      <c r="L69" s="27">
        <f t="shared" si="6"/>
        <v>0.35434259259436424</v>
      </c>
      <c r="M69" s="27">
        <f t="shared" si="7"/>
        <v>-0.7086851851674679</v>
      </c>
      <c r="N69" s="39">
        <f t="shared" si="8"/>
        <v>0.1328784722272051</v>
      </c>
      <c r="O69" s="39">
        <f t="shared" si="9"/>
        <v>-0.26575694444643755</v>
      </c>
      <c r="P69" s="40">
        <f t="shared" si="22"/>
        <v>-0.09965885416841067</v>
      </c>
      <c r="Q69" s="58">
        <f t="shared" si="26"/>
        <v>-0.16609809027802686</v>
      </c>
    </row>
    <row r="70" spans="1:17" ht="12.75">
      <c r="A70" s="38">
        <f t="shared" si="23"/>
        <v>5.199999999999996</v>
      </c>
      <c r="B70" s="24">
        <f t="shared" si="24"/>
        <v>1.2</v>
      </c>
      <c r="C70" s="24">
        <v>6</v>
      </c>
      <c r="D70" s="24">
        <f t="shared" si="1"/>
        <v>4.8</v>
      </c>
      <c r="E70" s="27">
        <f t="shared" si="21"/>
        <v>0.9599999999999999</v>
      </c>
      <c r="F70" s="27">
        <v>1.3333333333</v>
      </c>
      <c r="G70" s="27">
        <v>2.33333333333</v>
      </c>
      <c r="H70" s="27">
        <v>0.66666666667</v>
      </c>
      <c r="I70" s="27">
        <f t="shared" si="3"/>
        <v>2.6666666665800003</v>
      </c>
      <c r="J70" s="27">
        <v>0</v>
      </c>
      <c r="K70" s="27">
        <f t="shared" si="25"/>
        <v>0.576</v>
      </c>
      <c r="L70" s="27">
        <f t="shared" si="6"/>
        <v>0.38400000000191997</v>
      </c>
      <c r="M70" s="27">
        <f t="shared" si="7"/>
        <v>-0.7679999999807999</v>
      </c>
      <c r="N70" s="39">
        <f t="shared" si="8"/>
        <v>0.14400000000539998</v>
      </c>
      <c r="O70" s="39">
        <f t="shared" si="9"/>
        <v>-0.2880000000021599</v>
      </c>
      <c r="P70" s="40">
        <f t="shared" si="22"/>
        <v>-0.10800000000188997</v>
      </c>
      <c r="Q70" s="58">
        <f t="shared" si="26"/>
        <v>-0.18000000000026994</v>
      </c>
    </row>
    <row r="71" spans="1:17" ht="12.75">
      <c r="A71" s="38">
        <f t="shared" si="23"/>
        <v>5.299999999999995</v>
      </c>
      <c r="B71" s="24">
        <f t="shared" si="24"/>
        <v>1.3</v>
      </c>
      <c r="C71" s="24">
        <v>6</v>
      </c>
      <c r="D71" s="24">
        <f t="shared" si="1"/>
        <v>4.7</v>
      </c>
      <c r="E71" s="27">
        <f t="shared" si="21"/>
        <v>1.0183333333333333</v>
      </c>
      <c r="F71" s="27">
        <v>1.3333333333</v>
      </c>
      <c r="G71" s="27">
        <v>2.33333333333</v>
      </c>
      <c r="H71" s="27">
        <v>0.66666666667</v>
      </c>
      <c r="I71" s="27">
        <f t="shared" si="3"/>
        <v>2.6666666665800003</v>
      </c>
      <c r="J71" s="27">
        <v>0</v>
      </c>
      <c r="K71" s="27">
        <f t="shared" si="25"/>
        <v>0.6194861111111111</v>
      </c>
      <c r="L71" s="27">
        <f t="shared" si="6"/>
        <v>0.4129907407428056</v>
      </c>
      <c r="M71" s="27">
        <f t="shared" si="7"/>
        <v>-0.8259814814608318</v>
      </c>
      <c r="N71" s="39">
        <f t="shared" si="8"/>
        <v>0.15487152778358543</v>
      </c>
      <c r="O71" s="39">
        <f t="shared" si="9"/>
        <v>-0.30974305555787857</v>
      </c>
      <c r="P71" s="40">
        <f t="shared" si="22"/>
        <v>-0.116153645835366</v>
      </c>
      <c r="Q71" s="58">
        <f t="shared" si="26"/>
        <v>-0.19358940972251254</v>
      </c>
    </row>
    <row r="72" spans="1:17" ht="12.75">
      <c r="A72" s="38">
        <f t="shared" si="23"/>
        <v>5.399999999999995</v>
      </c>
      <c r="B72" s="24">
        <f t="shared" si="24"/>
        <v>1.4000000000000001</v>
      </c>
      <c r="C72" s="24">
        <v>6</v>
      </c>
      <c r="D72" s="24">
        <f t="shared" si="1"/>
        <v>4.6</v>
      </c>
      <c r="E72" s="27">
        <f t="shared" si="21"/>
        <v>1.0733333333333335</v>
      </c>
      <c r="F72" s="27">
        <v>1.3333333333</v>
      </c>
      <c r="G72" s="27">
        <v>2.33333333333</v>
      </c>
      <c r="H72" s="27">
        <v>0.66666666667</v>
      </c>
      <c r="I72" s="27">
        <f t="shared" si="3"/>
        <v>2.6666666665800003</v>
      </c>
      <c r="J72" s="27">
        <v>0</v>
      </c>
      <c r="K72" s="27">
        <f t="shared" si="25"/>
        <v>0.661888888888889</v>
      </c>
      <c r="L72" s="27">
        <f t="shared" si="6"/>
        <v>0.4412592592614656</v>
      </c>
      <c r="M72" s="27">
        <f t="shared" si="7"/>
        <v>-0.8825185184964556</v>
      </c>
      <c r="N72" s="39">
        <f t="shared" si="8"/>
        <v>0.16547222222842742</v>
      </c>
      <c r="O72" s="39">
        <f t="shared" si="9"/>
        <v>-0.3309444444469265</v>
      </c>
      <c r="P72" s="40">
        <f t="shared" si="22"/>
        <v>-0.12410416666883847</v>
      </c>
      <c r="Q72" s="58">
        <f t="shared" si="26"/>
        <v>-0.20684027777808803</v>
      </c>
    </row>
    <row r="73" spans="1:17" ht="12.75">
      <c r="A73" s="38">
        <f t="shared" si="23"/>
        <v>5.499999999999995</v>
      </c>
      <c r="B73" s="24">
        <f t="shared" si="24"/>
        <v>1.5000000000000002</v>
      </c>
      <c r="C73" s="24">
        <v>6</v>
      </c>
      <c r="D73" s="24">
        <f t="shared" si="1"/>
        <v>4.5</v>
      </c>
      <c r="E73" s="27">
        <f t="shared" si="21"/>
        <v>1.1250000000000002</v>
      </c>
      <c r="F73" s="27">
        <v>1.3333333333</v>
      </c>
      <c r="G73" s="27">
        <v>2.33333333333</v>
      </c>
      <c r="H73" s="27">
        <v>0.66666666667</v>
      </c>
      <c r="I73" s="27">
        <f t="shared" si="3"/>
        <v>2.6666666665800003</v>
      </c>
      <c r="J73" s="27">
        <v>0</v>
      </c>
      <c r="K73" s="27">
        <f t="shared" si="25"/>
        <v>0.7031250000000001</v>
      </c>
      <c r="L73" s="27">
        <f t="shared" si="6"/>
        <v>0.4687500000023438</v>
      </c>
      <c r="M73" s="27">
        <f t="shared" si="7"/>
        <v>-0.9374999999765626</v>
      </c>
      <c r="N73" s="39">
        <f t="shared" si="8"/>
        <v>0.17578125000659178</v>
      </c>
      <c r="O73" s="39">
        <f t="shared" si="9"/>
        <v>-0.3515625000026367</v>
      </c>
      <c r="P73" s="40">
        <f t="shared" si="22"/>
        <v>-0.13183593750230713</v>
      </c>
      <c r="Q73" s="58">
        <f t="shared" si="26"/>
        <v>-0.21972656250032957</v>
      </c>
    </row>
    <row r="74" spans="1:17" ht="12.75">
      <c r="A74" s="38">
        <f t="shared" si="23"/>
        <v>5.599999999999994</v>
      </c>
      <c r="B74" s="24">
        <f t="shared" si="24"/>
        <v>1.6000000000000003</v>
      </c>
      <c r="C74" s="24">
        <v>6</v>
      </c>
      <c r="D74" s="24">
        <f t="shared" si="1"/>
        <v>4.3999999999999995</v>
      </c>
      <c r="E74" s="27">
        <f t="shared" si="21"/>
        <v>1.1733333333333333</v>
      </c>
      <c r="F74" s="27">
        <v>1.3333333333</v>
      </c>
      <c r="G74" s="27">
        <v>2.33333333333</v>
      </c>
      <c r="H74" s="27">
        <v>0.66666666667</v>
      </c>
      <c r="I74" s="27">
        <f t="shared" si="3"/>
        <v>2.6666666665800003</v>
      </c>
      <c r="J74" s="27">
        <v>0</v>
      </c>
      <c r="K74" s="27">
        <f t="shared" si="25"/>
        <v>0.7431111111111112</v>
      </c>
      <c r="L74" s="27">
        <f t="shared" si="6"/>
        <v>0.4954074074098845</v>
      </c>
      <c r="M74" s="27">
        <f t="shared" si="7"/>
        <v>-0.9908148147900444</v>
      </c>
      <c r="N74" s="39">
        <f t="shared" si="8"/>
        <v>0.18577777778474444</v>
      </c>
      <c r="O74" s="39">
        <f t="shared" si="9"/>
        <v>-0.3715555555583422</v>
      </c>
      <c r="P74" s="40">
        <f t="shared" si="22"/>
        <v>-0.13933333333577166</v>
      </c>
      <c r="Q74" s="58">
        <f t="shared" si="26"/>
        <v>-0.2322222222225705</v>
      </c>
    </row>
    <row r="75" spans="1:17" ht="12.75">
      <c r="A75" s="38">
        <f t="shared" si="23"/>
        <v>5.699999999999994</v>
      </c>
      <c r="B75" s="24">
        <f t="shared" si="24"/>
        <v>1.7000000000000004</v>
      </c>
      <c r="C75" s="24">
        <v>6</v>
      </c>
      <c r="D75" s="24">
        <f t="shared" si="1"/>
        <v>4.3</v>
      </c>
      <c r="E75" s="27">
        <f t="shared" si="21"/>
        <v>1.2183333333333335</v>
      </c>
      <c r="F75" s="27">
        <v>1.3333333333</v>
      </c>
      <c r="G75" s="27">
        <v>2.33333333333</v>
      </c>
      <c r="H75" s="27">
        <v>0.66666666667</v>
      </c>
      <c r="I75" s="27">
        <f t="shared" si="3"/>
        <v>2.6666666665800003</v>
      </c>
      <c r="J75" s="27">
        <v>0</v>
      </c>
      <c r="K75" s="27">
        <f t="shared" si="25"/>
        <v>0.781763888888889</v>
      </c>
      <c r="L75" s="27">
        <f t="shared" si="6"/>
        <v>0.5211759259285319</v>
      </c>
      <c r="M75" s="27">
        <f t="shared" si="7"/>
        <v>-1.0423518518257933</v>
      </c>
      <c r="N75" s="39">
        <f t="shared" si="8"/>
        <v>0.19544097222955129</v>
      </c>
      <c r="O75" s="39">
        <f t="shared" si="9"/>
        <v>-0.3908819444473761</v>
      </c>
      <c r="P75" s="40">
        <f t="shared" si="22"/>
        <v>-0.14658072916923184</v>
      </c>
      <c r="Q75" s="58">
        <f t="shared" si="26"/>
        <v>-0.24430121527814427</v>
      </c>
    </row>
    <row r="76" spans="1:17" ht="12.75">
      <c r="A76" s="38">
        <f t="shared" si="23"/>
        <v>5.799999999999994</v>
      </c>
      <c r="B76" s="24">
        <f t="shared" si="24"/>
        <v>1.8000000000000005</v>
      </c>
      <c r="C76" s="24">
        <v>6</v>
      </c>
      <c r="D76" s="24">
        <f t="shared" si="1"/>
        <v>4.199999999999999</v>
      </c>
      <c r="E76" s="27">
        <f t="shared" si="21"/>
        <v>1.2600000000000002</v>
      </c>
      <c r="F76" s="27">
        <v>1.3333333333</v>
      </c>
      <c r="G76" s="27">
        <v>2.33333333333</v>
      </c>
      <c r="H76" s="27">
        <v>0.66666666667</v>
      </c>
      <c r="I76" s="27">
        <f t="shared" si="3"/>
        <v>2.6666666665800003</v>
      </c>
      <c r="J76" s="27">
        <v>0</v>
      </c>
      <c r="K76" s="27">
        <f t="shared" si="25"/>
        <v>0.8190000000000003</v>
      </c>
      <c r="L76" s="27">
        <f t="shared" si="6"/>
        <v>0.5460000000027302</v>
      </c>
      <c r="M76" s="27">
        <f t="shared" si="7"/>
        <v>-1.0919999999727004</v>
      </c>
      <c r="N76" s="39">
        <f t="shared" si="8"/>
        <v>0.20475000000767818</v>
      </c>
      <c r="O76" s="39">
        <f t="shared" si="9"/>
        <v>-0.40950000000307135</v>
      </c>
      <c r="P76" s="40">
        <f t="shared" si="22"/>
        <v>-0.1535625000026874</v>
      </c>
      <c r="Q76" s="58">
        <f t="shared" si="26"/>
        <v>-0.25593750000038396</v>
      </c>
    </row>
    <row r="77" spans="1:17" ht="12.75">
      <c r="A77" s="38">
        <f t="shared" si="23"/>
        <v>5.899999999999993</v>
      </c>
      <c r="B77" s="24">
        <f t="shared" si="24"/>
        <v>1.9000000000000006</v>
      </c>
      <c r="C77" s="24">
        <v>6</v>
      </c>
      <c r="D77" s="24">
        <f t="shared" si="1"/>
        <v>4.1</v>
      </c>
      <c r="E77" s="27">
        <f t="shared" si="21"/>
        <v>1.2983333333333336</v>
      </c>
      <c r="F77" s="27">
        <v>1.3333333333</v>
      </c>
      <c r="G77" s="27">
        <v>2.33333333333</v>
      </c>
      <c r="H77" s="27">
        <v>0.66666666667</v>
      </c>
      <c r="I77" s="27">
        <f t="shared" si="3"/>
        <v>2.6666666665800003</v>
      </c>
      <c r="J77" s="27">
        <v>0</v>
      </c>
      <c r="K77" s="27">
        <f t="shared" si="25"/>
        <v>0.8547361111111114</v>
      </c>
      <c r="L77" s="27">
        <f t="shared" si="6"/>
        <v>0.5698240740769234</v>
      </c>
      <c r="M77" s="27">
        <f t="shared" si="7"/>
        <v>-1.1396481481196572</v>
      </c>
      <c r="N77" s="39">
        <f t="shared" si="8"/>
        <v>0.21368402778579096</v>
      </c>
      <c r="O77" s="39">
        <f t="shared" si="9"/>
        <v>-0.42736805555876084</v>
      </c>
      <c r="P77" s="40">
        <f t="shared" si="22"/>
        <v>-0.16026302083613794</v>
      </c>
      <c r="Q77" s="58">
        <f t="shared" si="26"/>
        <v>-0.26710503472262287</v>
      </c>
    </row>
    <row r="78" spans="1:17" ht="12.75">
      <c r="A78" s="38">
        <f t="shared" si="23"/>
        <v>5.999999999999993</v>
      </c>
      <c r="B78" s="24">
        <f t="shared" si="24"/>
        <v>2.0000000000000004</v>
      </c>
      <c r="C78" s="24">
        <v>6</v>
      </c>
      <c r="D78" s="24">
        <f t="shared" si="1"/>
        <v>3.9999999999999996</v>
      </c>
      <c r="E78" s="27">
        <f t="shared" si="21"/>
        <v>1.3333333333333335</v>
      </c>
      <c r="F78" s="27">
        <v>1.3333333333</v>
      </c>
      <c r="G78" s="27">
        <v>2.33333333333</v>
      </c>
      <c r="H78" s="27">
        <v>0.66666666667</v>
      </c>
      <c r="I78" s="27">
        <f t="shared" si="3"/>
        <v>2.6666666665800003</v>
      </c>
      <c r="J78" s="27">
        <v>0</v>
      </c>
      <c r="K78" s="27">
        <f t="shared" si="25"/>
        <v>0.888888888888889</v>
      </c>
      <c r="L78" s="27">
        <f t="shared" si="6"/>
        <v>0.5925925925955555</v>
      </c>
      <c r="M78" s="27">
        <f t="shared" si="7"/>
        <v>-1.1851851851555555</v>
      </c>
      <c r="N78" s="39">
        <f t="shared" si="8"/>
        <v>0.22222222223055552</v>
      </c>
      <c r="O78" s="39">
        <f t="shared" si="9"/>
        <v>-0.4444444444477777</v>
      </c>
      <c r="P78" s="40">
        <f t="shared" si="22"/>
        <v>-0.1666666666695833</v>
      </c>
      <c r="Q78" s="58">
        <f t="shared" si="26"/>
        <v>-0.2777777777781944</v>
      </c>
    </row>
    <row r="79" spans="1:17" ht="12.75">
      <c r="A79" s="38">
        <f t="shared" si="23"/>
        <v>6.0999999999999925</v>
      </c>
      <c r="B79" s="24">
        <f t="shared" si="24"/>
        <v>2.1000000000000005</v>
      </c>
      <c r="C79" s="24">
        <v>6</v>
      </c>
      <c r="D79" s="24">
        <f t="shared" si="1"/>
        <v>3.8999999999999995</v>
      </c>
      <c r="E79" s="27">
        <f t="shared" si="21"/>
        <v>1.3650000000000002</v>
      </c>
      <c r="F79" s="27">
        <v>1.3333333333</v>
      </c>
      <c r="G79" s="27">
        <v>2.33333333333</v>
      </c>
      <c r="H79" s="27">
        <v>0.66666666667</v>
      </c>
      <c r="I79" s="27">
        <f t="shared" si="3"/>
        <v>2.6666666665800003</v>
      </c>
      <c r="J79" s="27">
        <v>0</v>
      </c>
      <c r="K79" s="27">
        <f t="shared" si="25"/>
        <v>0.9213750000000003</v>
      </c>
      <c r="L79" s="27">
        <f t="shared" si="6"/>
        <v>0.6142500000030714</v>
      </c>
      <c r="M79" s="27">
        <f t="shared" si="7"/>
        <v>-1.2284999999692878</v>
      </c>
      <c r="N79" s="39">
        <f t="shared" si="8"/>
        <v>0.2303437500086379</v>
      </c>
      <c r="O79" s="39">
        <f t="shared" si="9"/>
        <v>-0.4606875000034552</v>
      </c>
      <c r="P79" s="40">
        <f t="shared" si="22"/>
        <v>-0.17275781250302327</v>
      </c>
      <c r="Q79" s="58">
        <f t="shared" si="26"/>
        <v>-0.28792968750043196</v>
      </c>
    </row>
    <row r="80" spans="1:17" ht="12.75">
      <c r="A80" s="38">
        <f t="shared" si="23"/>
        <v>6.199999999999992</v>
      </c>
      <c r="B80" s="24">
        <f t="shared" si="24"/>
        <v>2.2000000000000006</v>
      </c>
      <c r="C80" s="24">
        <v>6</v>
      </c>
      <c r="D80" s="24">
        <f t="shared" si="1"/>
        <v>3.7999999999999994</v>
      </c>
      <c r="E80" s="27">
        <f t="shared" si="21"/>
        <v>1.3933333333333335</v>
      </c>
      <c r="F80" s="27">
        <v>1.3333333333</v>
      </c>
      <c r="G80" s="27">
        <v>2.33333333333</v>
      </c>
      <c r="H80" s="27">
        <v>0.66666666667</v>
      </c>
      <c r="I80" s="27">
        <f t="shared" si="3"/>
        <v>2.6666666665800003</v>
      </c>
      <c r="J80" s="27">
        <v>0</v>
      </c>
      <c r="K80" s="27">
        <f t="shared" si="25"/>
        <v>0.9521111111111114</v>
      </c>
      <c r="L80" s="27">
        <f t="shared" si="6"/>
        <v>0.6347407407439146</v>
      </c>
      <c r="M80" s="27">
        <f t="shared" si="7"/>
        <v>-1.2694814814497446</v>
      </c>
      <c r="N80" s="39">
        <f t="shared" si="8"/>
        <v>0.23802777778670386</v>
      </c>
      <c r="O80" s="39">
        <f t="shared" si="9"/>
        <v>-0.476055555559126</v>
      </c>
      <c r="P80" s="40">
        <f t="shared" si="22"/>
        <v>-0.17852083333645746</v>
      </c>
      <c r="Q80" s="58">
        <f t="shared" si="26"/>
        <v>-0.2975347222226685</v>
      </c>
    </row>
    <row r="81" spans="1:17" ht="12.75">
      <c r="A81" s="38">
        <f t="shared" si="23"/>
        <v>6.299999999999992</v>
      </c>
      <c r="B81" s="24">
        <f t="shared" si="24"/>
        <v>2.3000000000000007</v>
      </c>
      <c r="C81" s="24">
        <v>6</v>
      </c>
      <c r="D81" s="24">
        <f t="shared" si="1"/>
        <v>3.6999999999999993</v>
      </c>
      <c r="E81" s="27">
        <f t="shared" si="21"/>
        <v>1.4183333333333337</v>
      </c>
      <c r="F81" s="27">
        <v>1.3333333333</v>
      </c>
      <c r="G81" s="27">
        <v>2.33333333333</v>
      </c>
      <c r="H81" s="27">
        <v>0.66666666667</v>
      </c>
      <c r="I81" s="27">
        <f t="shared" si="3"/>
        <v>2.6666666665800003</v>
      </c>
      <c r="J81" s="27">
        <v>0</v>
      </c>
      <c r="K81" s="27">
        <f t="shared" si="25"/>
        <v>0.9810138888888892</v>
      </c>
      <c r="L81" s="27">
        <f t="shared" si="6"/>
        <v>0.6540092592625295</v>
      </c>
      <c r="M81" s="27">
        <f t="shared" si="7"/>
        <v>-1.3080185184858184</v>
      </c>
      <c r="N81" s="39">
        <f t="shared" si="8"/>
        <v>0.24525347223141927</v>
      </c>
      <c r="O81" s="39">
        <f t="shared" si="9"/>
        <v>-0.4905069444481233</v>
      </c>
      <c r="P81" s="40">
        <f t="shared" si="22"/>
        <v>-0.18394010416988565</v>
      </c>
      <c r="Q81" s="58">
        <f t="shared" si="26"/>
        <v>-0.30656684027823766</v>
      </c>
    </row>
    <row r="82" spans="1:17" ht="12.75">
      <c r="A82" s="38">
        <f t="shared" si="23"/>
        <v>6.3999999999999915</v>
      </c>
      <c r="B82" s="24">
        <f t="shared" si="24"/>
        <v>2.400000000000001</v>
      </c>
      <c r="C82" s="24">
        <v>6</v>
      </c>
      <c r="D82" s="24">
        <f t="shared" si="1"/>
        <v>3.599999999999999</v>
      </c>
      <c r="E82" s="27">
        <f t="shared" si="21"/>
        <v>1.4400000000000002</v>
      </c>
      <c r="F82" s="27">
        <v>1.3333333333</v>
      </c>
      <c r="G82" s="27">
        <v>2.33333333333</v>
      </c>
      <c r="H82" s="27">
        <v>0.66666666667</v>
      </c>
      <c r="I82" s="27">
        <f t="shared" si="3"/>
        <v>2.6666666665800003</v>
      </c>
      <c r="J82" s="27">
        <v>0</v>
      </c>
      <c r="K82" s="27">
        <f t="shared" si="25"/>
        <v>1.0080000000000002</v>
      </c>
      <c r="L82" s="27">
        <f t="shared" si="6"/>
        <v>0.6720000000033601</v>
      </c>
      <c r="M82" s="27">
        <f t="shared" si="7"/>
        <v>-1.3439999999664003</v>
      </c>
      <c r="N82" s="39">
        <f t="shared" si="8"/>
        <v>0.25200000000945</v>
      </c>
      <c r="O82" s="39">
        <f t="shared" si="9"/>
        <v>-0.5040000000037801</v>
      </c>
      <c r="P82" s="40">
        <f t="shared" si="22"/>
        <v>-0.18900000000330752</v>
      </c>
      <c r="Q82" s="58">
        <f t="shared" si="26"/>
        <v>-0.31500000000047257</v>
      </c>
    </row>
    <row r="83" spans="1:17" ht="12.75">
      <c r="A83" s="38">
        <f t="shared" si="23"/>
        <v>6.499999999999991</v>
      </c>
      <c r="B83" s="24">
        <f t="shared" si="24"/>
        <v>2.500000000000001</v>
      </c>
      <c r="C83" s="24">
        <v>6</v>
      </c>
      <c r="D83" s="24">
        <f t="shared" si="1"/>
        <v>3.499999999999999</v>
      </c>
      <c r="E83" s="27">
        <f t="shared" si="21"/>
        <v>1.4583333333333335</v>
      </c>
      <c r="F83" s="27">
        <v>1.3333333333</v>
      </c>
      <c r="G83" s="27">
        <v>2.33333333333</v>
      </c>
      <c r="H83" s="27">
        <v>0.66666666667</v>
      </c>
      <c r="I83" s="27">
        <f t="shared" si="3"/>
        <v>2.6666666665800003</v>
      </c>
      <c r="J83" s="27">
        <v>0</v>
      </c>
      <c r="K83" s="27">
        <f t="shared" si="25"/>
        <v>1.0329861111111112</v>
      </c>
      <c r="L83" s="27">
        <f t="shared" si="6"/>
        <v>0.6886574074108507</v>
      </c>
      <c r="M83" s="27">
        <f t="shared" si="7"/>
        <v>-1.377314814780382</v>
      </c>
      <c r="N83" s="39">
        <f t="shared" si="8"/>
        <v>0.258246527787462</v>
      </c>
      <c r="O83" s="39">
        <f t="shared" si="9"/>
        <v>-0.5164930555594293</v>
      </c>
      <c r="P83" s="40">
        <f t="shared" si="22"/>
        <v>-0.19368489583672283</v>
      </c>
      <c r="Q83" s="58">
        <f t="shared" si="26"/>
        <v>-0.3228081597227065</v>
      </c>
    </row>
    <row r="84" spans="1:17" ht="12.75">
      <c r="A84" s="38">
        <f t="shared" si="23"/>
        <v>6.599999999999991</v>
      </c>
      <c r="B84" s="24">
        <f t="shared" si="24"/>
        <v>2.600000000000001</v>
      </c>
      <c r="C84" s="24">
        <v>6</v>
      </c>
      <c r="D84" s="24">
        <f t="shared" si="1"/>
        <v>3.399999999999999</v>
      </c>
      <c r="E84" s="27">
        <f t="shared" si="21"/>
        <v>1.4733333333333336</v>
      </c>
      <c r="F84" s="27">
        <v>1.3333333333</v>
      </c>
      <c r="G84" s="27">
        <v>2.33333333333</v>
      </c>
      <c r="H84" s="27">
        <v>0.66666666667</v>
      </c>
      <c r="I84" s="27">
        <f t="shared" si="3"/>
        <v>2.6666666665800003</v>
      </c>
      <c r="J84" s="27">
        <v>0</v>
      </c>
      <c r="K84" s="27">
        <f t="shared" si="25"/>
        <v>1.0558888888888893</v>
      </c>
      <c r="L84" s="27">
        <f t="shared" si="6"/>
        <v>0.7039259259294458</v>
      </c>
      <c r="M84" s="27">
        <f t="shared" si="7"/>
        <v>-1.407851851816656</v>
      </c>
      <c r="N84" s="39">
        <f t="shared" si="8"/>
        <v>0.26397222223212125</v>
      </c>
      <c r="O84" s="39">
        <f t="shared" si="9"/>
        <v>-0.5279444444484042</v>
      </c>
      <c r="P84" s="40">
        <f t="shared" si="22"/>
        <v>-0.19797916667013135</v>
      </c>
      <c r="Q84" s="58">
        <f t="shared" si="26"/>
        <v>-0.32996527777827284</v>
      </c>
    </row>
    <row r="85" spans="1:17" ht="12.75">
      <c r="A85" s="38">
        <f t="shared" si="23"/>
        <v>6.69999999999999</v>
      </c>
      <c r="B85" s="24">
        <f t="shared" si="24"/>
        <v>2.700000000000001</v>
      </c>
      <c r="C85" s="24">
        <v>6</v>
      </c>
      <c r="D85" s="24">
        <f t="shared" si="1"/>
        <v>3.299999999999999</v>
      </c>
      <c r="E85" s="27">
        <f t="shared" si="21"/>
        <v>1.485</v>
      </c>
      <c r="F85" s="27">
        <v>1.3333333333</v>
      </c>
      <c r="G85" s="27">
        <v>2.33333333333</v>
      </c>
      <c r="H85" s="27">
        <v>0.66666666667</v>
      </c>
      <c r="I85" s="27">
        <f t="shared" si="3"/>
        <v>2.6666666665800003</v>
      </c>
      <c r="J85" s="27">
        <v>0</v>
      </c>
      <c r="K85" s="27">
        <f t="shared" si="25"/>
        <v>1.0766250000000002</v>
      </c>
      <c r="L85" s="27">
        <f t="shared" si="6"/>
        <v>0.7177500000035888</v>
      </c>
      <c r="M85" s="27">
        <f t="shared" si="7"/>
        <v>-1.4354999999641127</v>
      </c>
      <c r="N85" s="39">
        <f t="shared" si="8"/>
        <v>0.26915625001009336</v>
      </c>
      <c r="O85" s="39">
        <f t="shared" si="9"/>
        <v>-0.5383125000040374</v>
      </c>
      <c r="P85" s="40">
        <f t="shared" si="22"/>
        <v>-0.2018671875035327</v>
      </c>
      <c r="Q85" s="58">
        <f t="shared" si="26"/>
        <v>-0.3364453125005047</v>
      </c>
    </row>
    <row r="86" spans="1:17" ht="12.75">
      <c r="A86" s="38">
        <f t="shared" si="23"/>
        <v>6.79999999999999</v>
      </c>
      <c r="B86" s="24">
        <f t="shared" si="24"/>
        <v>2.800000000000001</v>
      </c>
      <c r="C86" s="24">
        <v>6</v>
      </c>
      <c r="D86" s="24">
        <f t="shared" si="1"/>
        <v>3.199999999999999</v>
      </c>
      <c r="E86" s="27">
        <f t="shared" si="21"/>
        <v>1.4933333333333334</v>
      </c>
      <c r="F86" s="27">
        <v>1.3333333333</v>
      </c>
      <c r="G86" s="27">
        <v>2.33333333333</v>
      </c>
      <c r="H86" s="27">
        <v>0.66666666667</v>
      </c>
      <c r="I86" s="27">
        <f t="shared" si="3"/>
        <v>2.6666666665800003</v>
      </c>
      <c r="J86" s="27">
        <v>0</v>
      </c>
      <c r="K86" s="27">
        <f t="shared" si="25"/>
        <v>1.0951111111111114</v>
      </c>
      <c r="L86" s="27">
        <f t="shared" si="6"/>
        <v>0.7300740740777246</v>
      </c>
      <c r="M86" s="27">
        <f t="shared" si="7"/>
        <v>-1.4601481481116447</v>
      </c>
      <c r="N86" s="39">
        <f t="shared" si="8"/>
        <v>0.27377777778804446</v>
      </c>
      <c r="O86" s="39">
        <f t="shared" si="9"/>
        <v>-0.5475555555596623</v>
      </c>
      <c r="P86" s="40">
        <f t="shared" si="22"/>
        <v>-0.2053333333369267</v>
      </c>
      <c r="Q86" s="58">
        <f t="shared" si="26"/>
        <v>-0.3422222222227356</v>
      </c>
    </row>
    <row r="87" spans="1:17" ht="12.75">
      <c r="A87" s="38">
        <f t="shared" si="23"/>
        <v>6.89999999999999</v>
      </c>
      <c r="B87" s="24">
        <f t="shared" si="24"/>
        <v>2.9000000000000012</v>
      </c>
      <c r="C87" s="24">
        <v>6</v>
      </c>
      <c r="D87" s="24">
        <f t="shared" si="1"/>
        <v>3.0999999999999988</v>
      </c>
      <c r="E87" s="27">
        <f t="shared" si="21"/>
        <v>1.4983333333333335</v>
      </c>
      <c r="F87" s="27">
        <v>1.3333333333</v>
      </c>
      <c r="G87" s="27">
        <v>2.33333333333</v>
      </c>
      <c r="H87" s="27">
        <v>0.66666666667</v>
      </c>
      <c r="I87" s="27">
        <f t="shared" si="3"/>
        <v>2.6666666665800003</v>
      </c>
      <c r="J87" s="27">
        <v>0</v>
      </c>
      <c r="K87" s="27">
        <f t="shared" si="25"/>
        <v>1.1112638888888893</v>
      </c>
      <c r="L87" s="27">
        <f t="shared" si="6"/>
        <v>0.740842592596297</v>
      </c>
      <c r="M87" s="27">
        <f t="shared" si="7"/>
        <v>-1.4816851851481434</v>
      </c>
      <c r="N87" s="39">
        <f t="shared" si="8"/>
        <v>0.2778159722326404</v>
      </c>
      <c r="O87" s="39">
        <f t="shared" si="9"/>
        <v>-0.5556319444486117</v>
      </c>
      <c r="P87" s="40">
        <f t="shared" si="22"/>
        <v>-0.20836197917031302</v>
      </c>
      <c r="Q87" s="58">
        <f t="shared" si="26"/>
        <v>-0.34726996527829873</v>
      </c>
    </row>
    <row r="88" spans="1:17" s="32" customFormat="1" ht="12.75">
      <c r="A88" s="38">
        <f t="shared" si="23"/>
        <v>6.999999999999989</v>
      </c>
      <c r="B88" s="24">
        <f t="shared" si="24"/>
        <v>3.0000000000000013</v>
      </c>
      <c r="C88" s="24">
        <v>6</v>
      </c>
      <c r="D88" s="24">
        <f t="shared" si="1"/>
        <v>2.9999999999999987</v>
      </c>
      <c r="E88" s="27">
        <f t="shared" si="21"/>
        <v>1.5</v>
      </c>
      <c r="F88" s="27">
        <v>1.3333333333</v>
      </c>
      <c r="G88" s="27">
        <v>2.33333333333</v>
      </c>
      <c r="H88" s="27">
        <v>0.66666666667</v>
      </c>
      <c r="I88" s="27">
        <f t="shared" si="3"/>
        <v>2.6666666665800003</v>
      </c>
      <c r="J88" s="27">
        <v>0</v>
      </c>
      <c r="K88" s="27">
        <f t="shared" si="25"/>
        <v>1.1250000000000002</v>
      </c>
      <c r="L88" s="27">
        <f t="shared" si="6"/>
        <v>0.7500000000037501</v>
      </c>
      <c r="M88" s="27">
        <f t="shared" si="7"/>
        <v>-1.4999999999625002</v>
      </c>
      <c r="N88" s="39">
        <f t="shared" si="8"/>
        <v>0.2812500000105469</v>
      </c>
      <c r="O88" s="39">
        <f t="shared" si="9"/>
        <v>-0.5625000000042187</v>
      </c>
      <c r="P88" s="40">
        <f t="shared" si="22"/>
        <v>-0.2109375000036914</v>
      </c>
      <c r="Q88" s="58">
        <f t="shared" si="26"/>
        <v>-0.3515625000005273</v>
      </c>
    </row>
    <row r="89" spans="1:17" ht="12.75">
      <c r="A89" s="38">
        <f t="shared" si="23"/>
        <v>7.099999999999989</v>
      </c>
      <c r="B89" s="24">
        <f>B88+0.1</f>
        <v>3.1000000000000014</v>
      </c>
      <c r="C89" s="24">
        <v>6</v>
      </c>
      <c r="D89" s="24">
        <f t="shared" si="1"/>
        <v>2.8999999999999986</v>
      </c>
      <c r="E89" s="27">
        <f t="shared" si="21"/>
        <v>1.4983333333333333</v>
      </c>
      <c r="F89" s="27">
        <v>1.3333333333</v>
      </c>
      <c r="G89" s="27">
        <v>2.33333333333</v>
      </c>
      <c r="H89" s="27">
        <v>0.66666666667</v>
      </c>
      <c r="I89" s="27">
        <f t="shared" si="3"/>
        <v>2.6666666665800003</v>
      </c>
      <c r="J89" s="27">
        <v>0</v>
      </c>
      <c r="K89" s="27">
        <f t="shared" si="25"/>
        <v>1.1362361111111112</v>
      </c>
      <c r="L89" s="27">
        <f t="shared" si="6"/>
        <v>0.7574907407445283</v>
      </c>
      <c r="M89" s="27">
        <f t="shared" si="7"/>
        <v>-1.5149814814436071</v>
      </c>
      <c r="N89" s="39">
        <f t="shared" si="8"/>
        <v>0.28405902778843</v>
      </c>
      <c r="O89" s="39">
        <f t="shared" si="9"/>
        <v>-0.5681180555598164</v>
      </c>
      <c r="P89" s="40">
        <f t="shared" si="22"/>
        <v>-0.21304427083706162</v>
      </c>
      <c r="Q89" s="58">
        <f t="shared" si="26"/>
        <v>-0.3550737847227548</v>
      </c>
    </row>
    <row r="90" spans="1:17" ht="12.75">
      <c r="A90" s="38">
        <f t="shared" si="23"/>
        <v>7.199999999999989</v>
      </c>
      <c r="B90" s="24">
        <f t="shared" si="24"/>
        <v>3.2000000000000015</v>
      </c>
      <c r="C90" s="24">
        <v>6</v>
      </c>
      <c r="D90" s="24">
        <f t="shared" si="1"/>
        <v>2.7999999999999985</v>
      </c>
      <c r="E90" s="27">
        <f t="shared" si="21"/>
        <v>1.4933333333333332</v>
      </c>
      <c r="F90" s="27">
        <v>1.3333333333</v>
      </c>
      <c r="G90" s="27">
        <v>2.33333333333</v>
      </c>
      <c r="H90" s="27">
        <v>0.66666666667</v>
      </c>
      <c r="I90" s="27">
        <f t="shared" si="3"/>
        <v>2.6666666665800003</v>
      </c>
      <c r="J90" s="27">
        <v>0</v>
      </c>
      <c r="K90" s="27">
        <f t="shared" si="25"/>
        <v>1.1448888888888888</v>
      </c>
      <c r="L90" s="27">
        <f t="shared" si="6"/>
        <v>0.7632592592630755</v>
      </c>
      <c r="M90" s="27">
        <f t="shared" si="7"/>
        <v>-1.5265185184803554</v>
      </c>
      <c r="N90" s="39">
        <f t="shared" si="8"/>
        <v>0.2862222222329555</v>
      </c>
      <c r="O90" s="39">
        <f t="shared" si="9"/>
        <v>-0.5724444444487377</v>
      </c>
      <c r="P90" s="40">
        <f t="shared" si="22"/>
        <v>-0.21466666667042328</v>
      </c>
      <c r="Q90" s="58">
        <f t="shared" si="26"/>
        <v>-0.3577777777783143</v>
      </c>
    </row>
    <row r="91" spans="1:17" ht="12.75">
      <c r="A91" s="38">
        <f t="shared" si="23"/>
        <v>7.299999999999988</v>
      </c>
      <c r="B91" s="24">
        <f t="shared" si="24"/>
        <v>3.3000000000000016</v>
      </c>
      <c r="C91" s="24">
        <v>6</v>
      </c>
      <c r="D91" s="24">
        <f t="shared" si="1"/>
        <v>2.6999999999999984</v>
      </c>
      <c r="E91" s="27">
        <f t="shared" si="21"/>
        <v>1.4849999999999999</v>
      </c>
      <c r="F91" s="27">
        <v>1.3333333333</v>
      </c>
      <c r="G91" s="27">
        <v>2.33333333333</v>
      </c>
      <c r="H91" s="27">
        <v>0.66666666667</v>
      </c>
      <c r="I91" s="27">
        <f t="shared" si="3"/>
        <v>2.6666666665800003</v>
      </c>
      <c r="J91" s="27">
        <v>0</v>
      </c>
      <c r="K91" s="27">
        <f t="shared" si="25"/>
        <v>1.1508749999999999</v>
      </c>
      <c r="L91" s="27">
        <f t="shared" si="6"/>
        <v>0.7672500000038361</v>
      </c>
      <c r="M91" s="27">
        <f t="shared" si="7"/>
        <v>-1.5344999999616373</v>
      </c>
      <c r="N91" s="39">
        <f t="shared" si="8"/>
        <v>0.2877187500107894</v>
      </c>
      <c r="O91" s="39">
        <f t="shared" si="9"/>
        <v>-0.5754375000043157</v>
      </c>
      <c r="P91" s="40">
        <f t="shared" si="22"/>
        <v>-0.21578906250377627</v>
      </c>
      <c r="Q91" s="58">
        <f t="shared" si="26"/>
        <v>-0.35964843750053943</v>
      </c>
    </row>
    <row r="92" spans="1:17" ht="12.75">
      <c r="A92" s="38">
        <f t="shared" si="23"/>
        <v>7.399999999999988</v>
      </c>
      <c r="B92" s="24">
        <f t="shared" si="24"/>
        <v>3.4000000000000017</v>
      </c>
      <c r="C92" s="24">
        <v>6</v>
      </c>
      <c r="D92" s="24">
        <f aca="true" t="shared" si="27" ref="D92:D129">C92-B92</f>
        <v>2.5999999999999983</v>
      </c>
      <c r="E92" s="27">
        <f aca="true" t="shared" si="28" ref="E92:E129">(B92/C92)*(C92-B92)</f>
        <v>1.4733333333333332</v>
      </c>
      <c r="F92" s="27">
        <v>1.3333333333</v>
      </c>
      <c r="G92" s="27">
        <v>2.33333333333</v>
      </c>
      <c r="H92" s="27">
        <v>0.66666666667</v>
      </c>
      <c r="I92" s="27">
        <f aca="true" t="shared" si="29" ref="I92:I118">(F92*G92)-(H92*H92)</f>
        <v>2.6666666665800003</v>
      </c>
      <c r="J92" s="27">
        <v>0</v>
      </c>
      <c r="K92" s="27">
        <f t="shared" si="25"/>
        <v>1.1541111111111113</v>
      </c>
      <c r="L92" s="27">
        <f aca="true" t="shared" si="30" ref="L92:L129">-(J92*G92)+(H92*K92)</f>
        <v>0.7694074074112546</v>
      </c>
      <c r="M92" s="27">
        <f aca="true" t="shared" si="31" ref="M92:M129">-(F92*K92)+(H92*J92)</f>
        <v>-1.5388148147763445</v>
      </c>
      <c r="N92" s="39">
        <f aca="true" t="shared" si="32" ref="N92:N129">L92/I92</f>
        <v>0.28852777778859756</v>
      </c>
      <c r="O92" s="39">
        <f aca="true" t="shared" si="33" ref="O92:O129">M92/I92</f>
        <v>-0.5770555555598834</v>
      </c>
      <c r="P92" s="40">
        <f t="shared" si="22"/>
        <v>-0.21639583333712026</v>
      </c>
      <c r="Q92" s="58">
        <f t="shared" si="26"/>
        <v>-0.36065972222276316</v>
      </c>
    </row>
    <row r="93" spans="1:17" ht="12.75">
      <c r="A93" s="38">
        <f t="shared" si="23"/>
        <v>7.499999999999988</v>
      </c>
      <c r="B93" s="24">
        <f t="shared" si="24"/>
        <v>3.5000000000000018</v>
      </c>
      <c r="C93" s="24">
        <v>6</v>
      </c>
      <c r="D93" s="24">
        <f t="shared" si="27"/>
        <v>2.4999999999999982</v>
      </c>
      <c r="E93" s="27">
        <f t="shared" si="28"/>
        <v>1.458333333333333</v>
      </c>
      <c r="F93" s="27">
        <v>1.3333333333</v>
      </c>
      <c r="G93" s="27">
        <v>2.33333333333</v>
      </c>
      <c r="H93" s="27">
        <v>0.66666666667</v>
      </c>
      <c r="I93" s="27">
        <f t="shared" si="29"/>
        <v>2.6666666665800003</v>
      </c>
      <c r="J93" s="27">
        <v>0</v>
      </c>
      <c r="K93" s="27">
        <f t="shared" si="25"/>
        <v>1.1545138888888888</v>
      </c>
      <c r="L93" s="27">
        <f t="shared" si="30"/>
        <v>0.7696759259297742</v>
      </c>
      <c r="M93" s="27">
        <f t="shared" si="31"/>
        <v>-1.539351851813368</v>
      </c>
      <c r="N93" s="39">
        <f t="shared" si="32"/>
        <v>0.2886284722330457</v>
      </c>
      <c r="O93" s="39">
        <f t="shared" si="33"/>
        <v>-0.5772569444487737</v>
      </c>
      <c r="P93" s="40">
        <f t="shared" si="22"/>
        <v>-0.21647135417045488</v>
      </c>
      <c r="Q93" s="58">
        <f t="shared" si="26"/>
        <v>-0.3607855902783189</v>
      </c>
    </row>
    <row r="94" spans="1:17" ht="12.75">
      <c r="A94" s="38">
        <f t="shared" si="23"/>
        <v>7.599999999999987</v>
      </c>
      <c r="B94" s="24">
        <f t="shared" si="24"/>
        <v>3.600000000000002</v>
      </c>
      <c r="C94" s="24">
        <v>6</v>
      </c>
      <c r="D94" s="24">
        <f t="shared" si="27"/>
        <v>2.399999999999998</v>
      </c>
      <c r="E94" s="27">
        <f t="shared" si="28"/>
        <v>1.4399999999999997</v>
      </c>
      <c r="F94" s="27">
        <v>1.3333333333</v>
      </c>
      <c r="G94" s="27">
        <v>2.33333333333</v>
      </c>
      <c r="H94" s="27">
        <v>0.66666666667</v>
      </c>
      <c r="I94" s="27">
        <f t="shared" si="29"/>
        <v>2.6666666665800003</v>
      </c>
      <c r="J94" s="27">
        <v>0</v>
      </c>
      <c r="K94" s="27">
        <f t="shared" si="25"/>
        <v>1.152</v>
      </c>
      <c r="L94" s="27">
        <f t="shared" si="30"/>
        <v>0.7680000000038399</v>
      </c>
      <c r="M94" s="27">
        <f t="shared" si="31"/>
        <v>-1.5359999999615999</v>
      </c>
      <c r="N94" s="39">
        <f t="shared" si="32"/>
        <v>0.28800000001079995</v>
      </c>
      <c r="O94" s="39">
        <f t="shared" si="33"/>
        <v>-0.5760000000043198</v>
      </c>
      <c r="P94" s="40">
        <f t="shared" si="22"/>
        <v>-0.21600000000377995</v>
      </c>
      <c r="Q94" s="58">
        <f t="shared" si="26"/>
        <v>-0.3600000000005399</v>
      </c>
    </row>
    <row r="95" spans="1:17" ht="12.75">
      <c r="A95" s="38">
        <f t="shared" si="23"/>
        <v>7.699999999999987</v>
      </c>
      <c r="B95" s="24">
        <f t="shared" si="24"/>
        <v>3.700000000000002</v>
      </c>
      <c r="C95" s="24">
        <v>6</v>
      </c>
      <c r="D95" s="24">
        <f t="shared" si="27"/>
        <v>2.299999999999998</v>
      </c>
      <c r="E95" s="27">
        <f t="shared" si="28"/>
        <v>1.418333333333333</v>
      </c>
      <c r="F95" s="27">
        <v>1.3333333333</v>
      </c>
      <c r="G95" s="27">
        <v>2.33333333333</v>
      </c>
      <c r="H95" s="27">
        <v>0.66666666667</v>
      </c>
      <c r="I95" s="27">
        <f t="shared" si="29"/>
        <v>2.6666666665800003</v>
      </c>
      <c r="J95" s="27">
        <v>0</v>
      </c>
      <c r="K95" s="27">
        <f t="shared" si="25"/>
        <v>1.146486111111111</v>
      </c>
      <c r="L95" s="27">
        <f t="shared" si="30"/>
        <v>0.7643240740778956</v>
      </c>
      <c r="M95" s="27">
        <f t="shared" si="31"/>
        <v>-1.5286481481099319</v>
      </c>
      <c r="N95" s="39">
        <f t="shared" si="32"/>
        <v>0.286621527788526</v>
      </c>
      <c r="O95" s="39">
        <f t="shared" si="33"/>
        <v>-0.5732430555598548</v>
      </c>
      <c r="P95" s="40">
        <f t="shared" si="22"/>
        <v>-0.2149661458370952</v>
      </c>
      <c r="Q95" s="58">
        <f t="shared" si="26"/>
        <v>-0.3582769097227596</v>
      </c>
    </row>
    <row r="96" spans="1:17" ht="12.75">
      <c r="A96" s="38">
        <f t="shared" si="23"/>
        <v>7.7999999999999865</v>
      </c>
      <c r="B96" s="24">
        <f t="shared" si="24"/>
        <v>3.800000000000002</v>
      </c>
      <c r="C96" s="24">
        <v>6</v>
      </c>
      <c r="D96" s="24">
        <f t="shared" si="27"/>
        <v>2.199999999999998</v>
      </c>
      <c r="E96" s="27">
        <f t="shared" si="28"/>
        <v>1.3933333333333326</v>
      </c>
      <c r="F96" s="27">
        <v>1.3333333333</v>
      </c>
      <c r="G96" s="27">
        <v>2.33333333333</v>
      </c>
      <c r="H96" s="27">
        <v>0.66666666667</v>
      </c>
      <c r="I96" s="27">
        <f t="shared" si="29"/>
        <v>2.6666666665800003</v>
      </c>
      <c r="J96" s="27">
        <v>0</v>
      </c>
      <c r="K96" s="27">
        <f t="shared" si="25"/>
        <v>1.1378888888888887</v>
      </c>
      <c r="L96" s="27">
        <f t="shared" si="30"/>
        <v>0.7585925925963855</v>
      </c>
      <c r="M96" s="27">
        <f t="shared" si="31"/>
        <v>-1.5171851851472553</v>
      </c>
      <c r="N96" s="39">
        <f t="shared" si="32"/>
        <v>0.28447222223288987</v>
      </c>
      <c r="O96" s="39">
        <f t="shared" si="33"/>
        <v>-0.5689444444487114</v>
      </c>
      <c r="P96" s="40">
        <f t="shared" si="22"/>
        <v>-0.2133541666704003</v>
      </c>
      <c r="Q96" s="58">
        <f t="shared" si="26"/>
        <v>-0.3555902777783111</v>
      </c>
    </row>
    <row r="97" spans="1:17" ht="12.75">
      <c r="A97" s="38">
        <f t="shared" si="23"/>
        <v>7.899999999999986</v>
      </c>
      <c r="B97" s="24">
        <f t="shared" si="24"/>
        <v>3.900000000000002</v>
      </c>
      <c r="C97" s="24">
        <v>6</v>
      </c>
      <c r="D97" s="24">
        <f t="shared" si="27"/>
        <v>2.099999999999998</v>
      </c>
      <c r="E97" s="27">
        <f t="shared" si="28"/>
        <v>1.3649999999999993</v>
      </c>
      <c r="F97" s="27">
        <v>1.3333333333</v>
      </c>
      <c r="G97" s="27">
        <v>2.33333333333</v>
      </c>
      <c r="H97" s="27">
        <v>0.66666666667</v>
      </c>
      <c r="I97" s="27">
        <f t="shared" si="29"/>
        <v>2.6666666665800003</v>
      </c>
      <c r="J97" s="27">
        <v>0</v>
      </c>
      <c r="K97" s="27">
        <f t="shared" si="25"/>
        <v>1.1261249999999998</v>
      </c>
      <c r="L97" s="27">
        <f t="shared" si="30"/>
        <v>0.7507500000037536</v>
      </c>
      <c r="M97" s="27">
        <f t="shared" si="31"/>
        <v>-1.501499999962462</v>
      </c>
      <c r="N97" s="39">
        <f t="shared" si="32"/>
        <v>0.28153125001055734</v>
      </c>
      <c r="O97" s="39">
        <f t="shared" si="33"/>
        <v>-0.5630625000042228</v>
      </c>
      <c r="P97" s="40">
        <f t="shared" si="22"/>
        <v>-0.21114843750369502</v>
      </c>
      <c r="Q97" s="58">
        <f t="shared" si="26"/>
        <v>-0.3519140625005277</v>
      </c>
    </row>
    <row r="98" spans="1:17" ht="12.75">
      <c r="A98" s="38">
        <f t="shared" si="23"/>
        <v>7.999999999999986</v>
      </c>
      <c r="B98" s="24">
        <f t="shared" si="24"/>
        <v>4.000000000000002</v>
      </c>
      <c r="C98" s="24">
        <v>6</v>
      </c>
      <c r="D98" s="24">
        <f t="shared" si="27"/>
        <v>1.9999999999999982</v>
      </c>
      <c r="E98" s="27">
        <f t="shared" si="28"/>
        <v>1.3333333333333328</v>
      </c>
      <c r="F98" s="27">
        <v>1.3333333333</v>
      </c>
      <c r="G98" s="27">
        <v>2.33333333333</v>
      </c>
      <c r="H98" s="27">
        <v>0.66666666667</v>
      </c>
      <c r="I98" s="27">
        <f t="shared" si="29"/>
        <v>2.6666666665800003</v>
      </c>
      <c r="J98" s="27">
        <v>0</v>
      </c>
      <c r="K98" s="27">
        <f t="shared" si="25"/>
        <v>1.111111111111111</v>
      </c>
      <c r="L98" s="27">
        <f t="shared" si="30"/>
        <v>0.7407407407444443</v>
      </c>
      <c r="M98" s="27">
        <f t="shared" si="31"/>
        <v>-1.4814814814444441</v>
      </c>
      <c r="N98" s="39">
        <f t="shared" si="32"/>
        <v>0.27777777778819435</v>
      </c>
      <c r="O98" s="39">
        <f t="shared" si="33"/>
        <v>-0.555555555559722</v>
      </c>
      <c r="P98" s="40">
        <f t="shared" si="22"/>
        <v>-0.2083333333369791</v>
      </c>
      <c r="Q98" s="58">
        <f t="shared" si="26"/>
        <v>-0.3472222222227429</v>
      </c>
    </row>
    <row r="99" spans="1:17" ht="12.75">
      <c r="A99" s="38">
        <f t="shared" si="23"/>
        <v>8.099999999999985</v>
      </c>
      <c r="B99" s="24">
        <f t="shared" si="24"/>
        <v>4.100000000000001</v>
      </c>
      <c r="C99" s="24">
        <v>6</v>
      </c>
      <c r="D99" s="24">
        <f t="shared" si="27"/>
        <v>1.8999999999999986</v>
      </c>
      <c r="E99" s="27">
        <f t="shared" si="28"/>
        <v>1.298333333333333</v>
      </c>
      <c r="F99" s="27">
        <v>1.3333333333</v>
      </c>
      <c r="G99" s="27">
        <v>2.33333333333</v>
      </c>
      <c r="H99" s="27">
        <v>0.66666666667</v>
      </c>
      <c r="I99" s="27">
        <f t="shared" si="29"/>
        <v>2.6666666665800003</v>
      </c>
      <c r="J99" s="27">
        <v>0</v>
      </c>
      <c r="K99" s="27">
        <f t="shared" si="25"/>
        <v>1.0927638888888886</v>
      </c>
      <c r="L99" s="27">
        <f t="shared" si="30"/>
        <v>0.7285092592629016</v>
      </c>
      <c r="M99" s="27">
        <f t="shared" si="31"/>
        <v>-1.4570185184820927</v>
      </c>
      <c r="N99" s="39">
        <f t="shared" si="32"/>
        <v>0.27319097223246674</v>
      </c>
      <c r="O99" s="39">
        <f t="shared" si="33"/>
        <v>-0.5463819444485422</v>
      </c>
      <c r="P99" s="40">
        <f t="shared" si="22"/>
        <v>-0.2048932291702522</v>
      </c>
      <c r="Q99" s="58">
        <f t="shared" si="26"/>
        <v>-0.3414887152782899</v>
      </c>
    </row>
    <row r="100" spans="1:17" ht="12.75">
      <c r="A100" s="38">
        <f t="shared" si="23"/>
        <v>8.199999999999985</v>
      </c>
      <c r="B100" s="24">
        <f t="shared" si="24"/>
        <v>4.200000000000001</v>
      </c>
      <c r="C100" s="24">
        <v>6</v>
      </c>
      <c r="D100" s="24">
        <f t="shared" si="27"/>
        <v>1.799999999999999</v>
      </c>
      <c r="E100" s="27">
        <f t="shared" si="28"/>
        <v>1.2599999999999996</v>
      </c>
      <c r="F100" s="27">
        <v>1.3333333333</v>
      </c>
      <c r="G100" s="27">
        <v>2.33333333333</v>
      </c>
      <c r="H100" s="27">
        <v>0.66666666667</v>
      </c>
      <c r="I100" s="27">
        <f t="shared" si="29"/>
        <v>2.6666666665800003</v>
      </c>
      <c r="J100" s="27">
        <v>0</v>
      </c>
      <c r="K100" s="27">
        <f t="shared" si="25"/>
        <v>1.0709999999999997</v>
      </c>
      <c r="L100" s="27">
        <f t="shared" si="30"/>
        <v>0.7140000000035698</v>
      </c>
      <c r="M100" s="27">
        <f t="shared" si="31"/>
        <v>-1.4279999999642996</v>
      </c>
      <c r="N100" s="39">
        <f t="shared" si="32"/>
        <v>0.2677500000100405</v>
      </c>
      <c r="O100" s="39">
        <f t="shared" si="33"/>
        <v>-0.5355000000040161</v>
      </c>
      <c r="P100" s="40">
        <f t="shared" si="22"/>
        <v>-0.20081250000351414</v>
      </c>
      <c r="Q100" s="58">
        <f t="shared" si="26"/>
        <v>-0.3346875000005019</v>
      </c>
    </row>
    <row r="101" spans="1:17" ht="12.75">
      <c r="A101" s="38">
        <f t="shared" si="23"/>
        <v>8.299999999999985</v>
      </c>
      <c r="B101" s="24">
        <f t="shared" si="24"/>
        <v>4.300000000000001</v>
      </c>
      <c r="C101" s="24">
        <v>6</v>
      </c>
      <c r="D101" s="24">
        <f t="shared" si="27"/>
        <v>1.6999999999999993</v>
      </c>
      <c r="E101" s="27">
        <f t="shared" si="28"/>
        <v>1.218333333333333</v>
      </c>
      <c r="F101" s="27">
        <v>1.3333333333</v>
      </c>
      <c r="G101" s="27">
        <v>2.33333333333</v>
      </c>
      <c r="H101" s="27">
        <v>0.66666666667</v>
      </c>
      <c r="I101" s="27">
        <f t="shared" si="29"/>
        <v>2.6666666665800003</v>
      </c>
      <c r="J101" s="27">
        <v>0</v>
      </c>
      <c r="K101" s="27">
        <f t="shared" si="25"/>
        <v>1.045736111111111</v>
      </c>
      <c r="L101" s="27">
        <f t="shared" si="30"/>
        <v>0.697157407410893</v>
      </c>
      <c r="M101" s="27">
        <f t="shared" si="31"/>
        <v>-1.3943148147799567</v>
      </c>
      <c r="N101" s="39">
        <f t="shared" si="32"/>
        <v>0.26143402778758146</v>
      </c>
      <c r="O101" s="39">
        <f t="shared" si="33"/>
        <v>-0.5228680555594769</v>
      </c>
      <c r="P101" s="40">
        <f t="shared" si="22"/>
        <v>-0.1960755208367646</v>
      </c>
      <c r="Q101" s="58">
        <f t="shared" si="26"/>
        <v>-0.3267925347227123</v>
      </c>
    </row>
    <row r="102" spans="1:17" ht="12.75">
      <c r="A102" s="38">
        <f t="shared" si="23"/>
        <v>8.399999999999984</v>
      </c>
      <c r="B102" s="24">
        <f t="shared" si="24"/>
        <v>4.4</v>
      </c>
      <c r="C102" s="24">
        <v>6</v>
      </c>
      <c r="D102" s="24">
        <f t="shared" si="27"/>
        <v>1.5999999999999996</v>
      </c>
      <c r="E102" s="27">
        <f t="shared" si="28"/>
        <v>1.1733333333333331</v>
      </c>
      <c r="F102" s="27">
        <v>1.3333333333</v>
      </c>
      <c r="G102" s="27">
        <v>2.33333333333</v>
      </c>
      <c r="H102" s="27">
        <v>0.66666666667</v>
      </c>
      <c r="I102" s="27">
        <f t="shared" si="29"/>
        <v>2.6666666665800003</v>
      </c>
      <c r="J102" s="27">
        <v>0</v>
      </c>
      <c r="K102" s="27">
        <f t="shared" si="25"/>
        <v>1.0168888888888887</v>
      </c>
      <c r="L102" s="27">
        <f t="shared" si="30"/>
        <v>0.6779259259293154</v>
      </c>
      <c r="M102" s="27">
        <f t="shared" si="31"/>
        <v>-1.3558518518179552</v>
      </c>
      <c r="N102" s="39">
        <f t="shared" si="32"/>
        <v>0.2542222222317555</v>
      </c>
      <c r="O102" s="39">
        <f t="shared" si="33"/>
        <v>-0.5084444444482575</v>
      </c>
      <c r="P102" s="40">
        <f t="shared" si="22"/>
        <v>-0.19066666667000326</v>
      </c>
      <c r="Q102" s="58">
        <f t="shared" si="26"/>
        <v>-0.3177777777782542</v>
      </c>
    </row>
    <row r="103" spans="1:17" ht="12.75">
      <c r="A103" s="38">
        <f t="shared" si="23"/>
        <v>8.499999999999984</v>
      </c>
      <c r="B103" s="24">
        <f t="shared" si="24"/>
        <v>4.5</v>
      </c>
      <c r="C103" s="24">
        <v>6</v>
      </c>
      <c r="D103" s="24">
        <f t="shared" si="27"/>
        <v>1.5</v>
      </c>
      <c r="E103" s="27">
        <f t="shared" si="28"/>
        <v>1.125</v>
      </c>
      <c r="F103" s="27">
        <v>1.3333333333</v>
      </c>
      <c r="G103" s="27">
        <v>2.33333333333</v>
      </c>
      <c r="H103" s="27">
        <v>0.66666666667</v>
      </c>
      <c r="I103" s="27">
        <f t="shared" si="29"/>
        <v>2.6666666665800003</v>
      </c>
      <c r="J103" s="27">
        <v>0</v>
      </c>
      <c r="K103" s="27">
        <f t="shared" si="25"/>
        <v>0.984375</v>
      </c>
      <c r="L103" s="27">
        <f t="shared" si="30"/>
        <v>0.6562500000032813</v>
      </c>
      <c r="M103" s="27">
        <f t="shared" si="31"/>
        <v>-1.3124999999671874</v>
      </c>
      <c r="N103" s="39">
        <f t="shared" si="32"/>
        <v>0.2460937500092285</v>
      </c>
      <c r="O103" s="39">
        <f t="shared" si="33"/>
        <v>-0.4921875000036913</v>
      </c>
      <c r="P103" s="40">
        <f t="shared" si="22"/>
        <v>-0.18457031250322997</v>
      </c>
      <c r="Q103" s="58">
        <f t="shared" si="26"/>
        <v>-0.3076171875004614</v>
      </c>
    </row>
    <row r="104" spans="1:17" ht="12.75">
      <c r="A104" s="38">
        <f t="shared" si="23"/>
        <v>8.599999999999984</v>
      </c>
      <c r="B104" s="24">
        <f t="shared" si="24"/>
        <v>4.6</v>
      </c>
      <c r="C104" s="24">
        <v>6</v>
      </c>
      <c r="D104" s="24">
        <f t="shared" si="27"/>
        <v>1.4000000000000004</v>
      </c>
      <c r="E104" s="27">
        <f t="shared" si="28"/>
        <v>1.0733333333333335</v>
      </c>
      <c r="F104" s="27">
        <v>1.3333333333</v>
      </c>
      <c r="G104" s="27">
        <v>2.33333333333</v>
      </c>
      <c r="H104" s="27">
        <v>0.66666666667</v>
      </c>
      <c r="I104" s="27">
        <f t="shared" si="29"/>
        <v>2.6666666665800003</v>
      </c>
      <c r="J104" s="27">
        <v>0</v>
      </c>
      <c r="K104" s="27">
        <f t="shared" si="25"/>
        <v>0.9481111111111112</v>
      </c>
      <c r="L104" s="27">
        <f t="shared" si="30"/>
        <v>0.6320740740772345</v>
      </c>
      <c r="M104" s="27">
        <f t="shared" si="31"/>
        <v>-1.2641481481165446</v>
      </c>
      <c r="N104" s="39">
        <f t="shared" si="32"/>
        <v>0.2370277777866663</v>
      </c>
      <c r="O104" s="39">
        <f t="shared" si="33"/>
        <v>-0.474055555559111</v>
      </c>
      <c r="P104" s="40">
        <f t="shared" si="22"/>
        <v>-0.17777083333644433</v>
      </c>
      <c r="Q104" s="58">
        <f t="shared" si="26"/>
        <v>-0.29628472222266666</v>
      </c>
    </row>
    <row r="105" spans="1:17" ht="12.75">
      <c r="A105" s="38">
        <f t="shared" si="23"/>
        <v>8.699999999999983</v>
      </c>
      <c r="B105" s="24">
        <f t="shared" si="24"/>
        <v>4.699999999999999</v>
      </c>
      <c r="C105" s="24">
        <v>6</v>
      </c>
      <c r="D105" s="24">
        <f t="shared" si="27"/>
        <v>1.3000000000000007</v>
      </c>
      <c r="E105" s="27">
        <f t="shared" si="28"/>
        <v>1.0183333333333338</v>
      </c>
      <c r="F105" s="27">
        <v>1.3333333333</v>
      </c>
      <c r="G105" s="27">
        <v>2.33333333333</v>
      </c>
      <c r="H105" s="27">
        <v>0.66666666667</v>
      </c>
      <c r="I105" s="27">
        <f t="shared" si="29"/>
        <v>2.6666666665800003</v>
      </c>
      <c r="J105" s="27">
        <v>0</v>
      </c>
      <c r="K105" s="27">
        <f t="shared" si="25"/>
        <v>0.9080138888888892</v>
      </c>
      <c r="L105" s="27">
        <f t="shared" si="30"/>
        <v>0.6053425925956195</v>
      </c>
      <c r="M105" s="27">
        <f t="shared" si="31"/>
        <v>-1.2106851851549185</v>
      </c>
      <c r="N105" s="39">
        <f t="shared" si="32"/>
        <v>0.22700347223073492</v>
      </c>
      <c r="O105" s="39">
        <f t="shared" si="33"/>
        <v>-0.4540069444478496</v>
      </c>
      <c r="P105" s="40">
        <f t="shared" si="22"/>
        <v>-0.17025260416964613</v>
      </c>
      <c r="Q105" s="58">
        <f t="shared" si="26"/>
        <v>-0.28375434027820345</v>
      </c>
    </row>
    <row r="106" spans="1:17" ht="12.75">
      <c r="A106" s="38">
        <f t="shared" si="23"/>
        <v>8.799999999999983</v>
      </c>
      <c r="B106" s="24">
        <f t="shared" si="24"/>
        <v>4.799999999999999</v>
      </c>
      <c r="C106" s="24">
        <v>6</v>
      </c>
      <c r="D106" s="24">
        <f t="shared" si="27"/>
        <v>1.200000000000001</v>
      </c>
      <c r="E106" s="27">
        <f t="shared" si="28"/>
        <v>0.9600000000000006</v>
      </c>
      <c r="F106" s="27">
        <v>1.3333333333</v>
      </c>
      <c r="G106" s="27">
        <v>2.33333333333</v>
      </c>
      <c r="H106" s="27">
        <v>0.66666666667</v>
      </c>
      <c r="I106" s="27">
        <f t="shared" si="29"/>
        <v>2.6666666665800003</v>
      </c>
      <c r="J106" s="27">
        <v>0</v>
      </c>
      <c r="K106" s="27">
        <f t="shared" si="25"/>
        <v>0.8640000000000004</v>
      </c>
      <c r="L106" s="27">
        <f t="shared" si="30"/>
        <v>0.5760000000028802</v>
      </c>
      <c r="M106" s="27">
        <f t="shared" si="31"/>
        <v>-1.1519999999712005</v>
      </c>
      <c r="N106" s="39">
        <f t="shared" si="32"/>
        <v>0.21600000000810005</v>
      </c>
      <c r="O106" s="39">
        <f t="shared" si="33"/>
        <v>-0.4320000000032401</v>
      </c>
      <c r="P106" s="40">
        <f t="shared" si="22"/>
        <v>-0.16200000000283504</v>
      </c>
      <c r="Q106" s="58">
        <f t="shared" si="26"/>
        <v>-0.27000000000040514</v>
      </c>
    </row>
    <row r="107" spans="1:17" ht="12.75">
      <c r="A107" s="38">
        <f t="shared" si="23"/>
        <v>8.899999999999983</v>
      </c>
      <c r="B107" s="24">
        <f t="shared" si="24"/>
        <v>4.899999999999999</v>
      </c>
      <c r="C107" s="24">
        <v>6</v>
      </c>
      <c r="D107" s="24">
        <f t="shared" si="27"/>
        <v>1.1000000000000014</v>
      </c>
      <c r="E107" s="27">
        <f t="shared" si="28"/>
        <v>0.8983333333333342</v>
      </c>
      <c r="F107" s="27">
        <v>1.3333333333</v>
      </c>
      <c r="G107" s="27">
        <v>2.33333333333</v>
      </c>
      <c r="H107" s="27">
        <v>0.66666666667</v>
      </c>
      <c r="I107" s="27">
        <f t="shared" si="29"/>
        <v>2.6666666665800003</v>
      </c>
      <c r="J107" s="27">
        <v>0</v>
      </c>
      <c r="K107" s="27">
        <f t="shared" si="25"/>
        <v>0.8159861111111119</v>
      </c>
      <c r="L107" s="27">
        <f t="shared" si="30"/>
        <v>0.5439907407434612</v>
      </c>
      <c r="M107" s="27">
        <f t="shared" si="31"/>
        <v>-1.087981481454283</v>
      </c>
      <c r="N107" s="39">
        <f t="shared" si="32"/>
        <v>0.20399652778542782</v>
      </c>
      <c r="O107" s="39">
        <f t="shared" si="33"/>
        <v>-0.40799305555861587</v>
      </c>
      <c r="P107" s="40">
        <f t="shared" si="22"/>
        <v>-0.1529973958360109</v>
      </c>
      <c r="Q107" s="58">
        <f t="shared" si="26"/>
        <v>-0.25499565972260496</v>
      </c>
    </row>
    <row r="108" spans="1:17" ht="12.75">
      <c r="A108" s="38">
        <f t="shared" si="23"/>
        <v>8.999999999999982</v>
      </c>
      <c r="B108" s="24">
        <f t="shared" si="24"/>
        <v>4.999999999999998</v>
      </c>
      <c r="C108" s="24">
        <v>6</v>
      </c>
      <c r="D108" s="24">
        <f t="shared" si="27"/>
        <v>1.0000000000000018</v>
      </c>
      <c r="E108" s="27">
        <f t="shared" si="28"/>
        <v>0.8333333333333345</v>
      </c>
      <c r="F108" s="27">
        <v>1.3333333333</v>
      </c>
      <c r="G108" s="27">
        <v>2.33333333333</v>
      </c>
      <c r="H108" s="27">
        <v>0.66666666667</v>
      </c>
      <c r="I108" s="27">
        <f t="shared" si="29"/>
        <v>2.6666666665800003</v>
      </c>
      <c r="J108" s="27">
        <v>0</v>
      </c>
      <c r="K108" s="27">
        <f t="shared" si="25"/>
        <v>0.7638888888888898</v>
      </c>
      <c r="L108" s="27">
        <f t="shared" si="30"/>
        <v>0.5092592592618062</v>
      </c>
      <c r="M108" s="27">
        <f t="shared" si="31"/>
        <v>-1.0185185184930567</v>
      </c>
      <c r="N108" s="39">
        <f t="shared" si="32"/>
        <v>0.19097222222938387</v>
      </c>
      <c r="O108" s="39">
        <f t="shared" si="33"/>
        <v>-0.3819444444473094</v>
      </c>
      <c r="P108" s="40">
        <f t="shared" si="22"/>
        <v>-0.14322916666917332</v>
      </c>
      <c r="Q108" s="58">
        <f t="shared" si="26"/>
        <v>-0.23871527777813606</v>
      </c>
    </row>
    <row r="109" spans="1:17" ht="12.75">
      <c r="A109" s="38">
        <f t="shared" si="23"/>
        <v>9.099999999999982</v>
      </c>
      <c r="B109" s="24">
        <f t="shared" si="24"/>
        <v>5.099999999999998</v>
      </c>
      <c r="C109" s="24">
        <v>6</v>
      </c>
      <c r="D109" s="24">
        <f t="shared" si="27"/>
        <v>0.9000000000000021</v>
      </c>
      <c r="E109" s="27">
        <f t="shared" si="28"/>
        <v>0.7650000000000015</v>
      </c>
      <c r="F109" s="27">
        <v>1.3333333333</v>
      </c>
      <c r="G109" s="27">
        <v>2.33333333333</v>
      </c>
      <c r="H109" s="27">
        <v>0.66666666667</v>
      </c>
      <c r="I109" s="27">
        <f t="shared" si="29"/>
        <v>2.6666666665800003</v>
      </c>
      <c r="J109" s="27">
        <v>0</v>
      </c>
      <c r="K109" s="27">
        <f t="shared" si="25"/>
        <v>0.7076250000000012</v>
      </c>
      <c r="L109" s="27">
        <f t="shared" si="30"/>
        <v>0.4717500000023595</v>
      </c>
      <c r="M109" s="27">
        <f t="shared" si="31"/>
        <v>-0.943499999976414</v>
      </c>
      <c r="N109" s="39">
        <f t="shared" si="32"/>
        <v>0.17690625000663424</v>
      </c>
      <c r="O109" s="39">
        <f t="shared" si="33"/>
        <v>-0.35381250000265413</v>
      </c>
      <c r="P109" s="40">
        <f t="shared" si="22"/>
        <v>-0.1326796875023221</v>
      </c>
      <c r="Q109" s="58">
        <f t="shared" si="26"/>
        <v>-0.221132812500332</v>
      </c>
    </row>
    <row r="110" spans="1:17" ht="12.75">
      <c r="A110" s="38">
        <f t="shared" si="23"/>
        <v>9.199999999999982</v>
      </c>
      <c r="B110" s="24">
        <f t="shared" si="24"/>
        <v>5.1999999999999975</v>
      </c>
      <c r="C110" s="24">
        <v>6</v>
      </c>
      <c r="D110" s="24">
        <f t="shared" si="27"/>
        <v>0.8000000000000025</v>
      </c>
      <c r="E110" s="27">
        <f t="shared" si="28"/>
        <v>0.6933333333333351</v>
      </c>
      <c r="F110" s="27">
        <v>1.3333333333</v>
      </c>
      <c r="G110" s="27">
        <v>2.33333333333</v>
      </c>
      <c r="H110" s="27">
        <v>0.66666666667</v>
      </c>
      <c r="I110" s="27">
        <f t="shared" si="29"/>
        <v>2.6666666665800003</v>
      </c>
      <c r="J110" s="27">
        <v>0</v>
      </c>
      <c r="K110" s="27">
        <f t="shared" si="25"/>
        <v>0.6471111111111126</v>
      </c>
      <c r="L110" s="27">
        <f t="shared" si="30"/>
        <v>0.43140740740956546</v>
      </c>
      <c r="M110" s="27">
        <f t="shared" si="31"/>
        <v>-0.8628148147932464</v>
      </c>
      <c r="N110" s="39">
        <f t="shared" si="32"/>
        <v>0.1617777777838448</v>
      </c>
      <c r="O110" s="39">
        <f t="shared" si="33"/>
        <v>-0.32355555555798293</v>
      </c>
      <c r="P110" s="40">
        <f t="shared" si="22"/>
        <v>-0.12133333333545693</v>
      </c>
      <c r="Q110" s="58">
        <f t="shared" si="26"/>
        <v>-0.20222222222252598</v>
      </c>
    </row>
    <row r="111" spans="1:17" ht="12.75">
      <c r="A111" s="38">
        <f t="shared" si="23"/>
        <v>9.299999999999981</v>
      </c>
      <c r="B111" s="24">
        <f t="shared" si="24"/>
        <v>5.299999999999997</v>
      </c>
      <c r="C111" s="24">
        <v>6</v>
      </c>
      <c r="D111" s="24">
        <f t="shared" si="27"/>
        <v>0.7000000000000028</v>
      </c>
      <c r="E111" s="27">
        <f t="shared" si="28"/>
        <v>0.6183333333333355</v>
      </c>
      <c r="F111" s="27">
        <v>1.3333333333</v>
      </c>
      <c r="G111" s="27">
        <v>2.33333333333</v>
      </c>
      <c r="H111" s="27">
        <v>0.66666666667</v>
      </c>
      <c r="I111" s="27">
        <f t="shared" si="29"/>
        <v>2.6666666665800003</v>
      </c>
      <c r="J111" s="27">
        <v>0</v>
      </c>
      <c r="K111" s="27">
        <f t="shared" si="25"/>
        <v>0.5822638888888908</v>
      </c>
      <c r="L111" s="27">
        <f t="shared" si="30"/>
        <v>0.38817592592786804</v>
      </c>
      <c r="M111" s="27">
        <f t="shared" si="31"/>
        <v>-0.7763518518324456</v>
      </c>
      <c r="N111" s="39">
        <f t="shared" si="32"/>
        <v>0.1455659722276814</v>
      </c>
      <c r="O111" s="39">
        <f t="shared" si="33"/>
        <v>-0.2911319444466289</v>
      </c>
      <c r="P111" s="40">
        <f t="shared" si="22"/>
        <v>-0.10917447916857756</v>
      </c>
      <c r="Q111" s="58">
        <f t="shared" si="26"/>
        <v>-0.1819574652780513</v>
      </c>
    </row>
    <row r="112" spans="1:17" ht="12.75">
      <c r="A112" s="38">
        <f t="shared" si="23"/>
        <v>9.39999999999998</v>
      </c>
      <c r="B112" s="24">
        <f t="shared" si="24"/>
        <v>5.399999999999997</v>
      </c>
      <c r="C112" s="24">
        <v>6</v>
      </c>
      <c r="D112" s="24">
        <f t="shared" si="27"/>
        <v>0.6000000000000032</v>
      </c>
      <c r="E112" s="27">
        <f t="shared" si="28"/>
        <v>0.5400000000000026</v>
      </c>
      <c r="F112" s="27">
        <v>1.3333333333</v>
      </c>
      <c r="G112" s="27">
        <v>2.33333333333</v>
      </c>
      <c r="H112" s="27">
        <v>0.66666666667</v>
      </c>
      <c r="I112" s="27">
        <f t="shared" si="29"/>
        <v>2.6666666665800003</v>
      </c>
      <c r="J112" s="27">
        <v>0</v>
      </c>
      <c r="K112" s="27">
        <f t="shared" si="25"/>
        <v>0.5130000000000023</v>
      </c>
      <c r="L112" s="27">
        <f t="shared" si="30"/>
        <v>0.34200000000171155</v>
      </c>
      <c r="M112" s="27">
        <f t="shared" si="31"/>
        <v>-0.6839999999829031</v>
      </c>
      <c r="N112" s="39">
        <f t="shared" si="32"/>
        <v>0.12825000000480993</v>
      </c>
      <c r="O112" s="39">
        <f t="shared" si="33"/>
        <v>-0.25650000000192485</v>
      </c>
      <c r="P112" s="40">
        <f t="shared" si="22"/>
        <v>-0.09618750000168369</v>
      </c>
      <c r="Q112" s="58">
        <f t="shared" si="26"/>
        <v>-0.16031250000024116</v>
      </c>
    </row>
    <row r="113" spans="1:17" ht="12.75">
      <c r="A113" s="38">
        <f t="shared" si="23"/>
        <v>9.49999999999998</v>
      </c>
      <c r="B113" s="24">
        <f t="shared" si="24"/>
        <v>5.4999999999999964</v>
      </c>
      <c r="C113" s="24">
        <v>6</v>
      </c>
      <c r="D113" s="24">
        <f t="shared" si="27"/>
        <v>0.5000000000000036</v>
      </c>
      <c r="E113" s="27">
        <f t="shared" si="28"/>
        <v>0.4583333333333363</v>
      </c>
      <c r="F113" s="27">
        <v>1.3333333333</v>
      </c>
      <c r="G113" s="27">
        <v>2.33333333333</v>
      </c>
      <c r="H113" s="27">
        <v>0.66666666667</v>
      </c>
      <c r="I113" s="27">
        <f t="shared" si="29"/>
        <v>2.6666666665800003</v>
      </c>
      <c r="J113" s="27">
        <v>0</v>
      </c>
      <c r="K113" s="27">
        <f t="shared" si="25"/>
        <v>0.4392361111111138</v>
      </c>
      <c r="L113" s="27">
        <f t="shared" si="30"/>
        <v>0.29282407407554</v>
      </c>
      <c r="M113" s="27">
        <f t="shared" si="31"/>
        <v>-0.5856481481335105</v>
      </c>
      <c r="N113" s="39">
        <f t="shared" si="32"/>
        <v>0.10980902778189629</v>
      </c>
      <c r="O113" s="39">
        <f t="shared" si="33"/>
        <v>-0.219618055557204</v>
      </c>
      <c r="P113" s="40">
        <f t="shared" si="22"/>
        <v>-0.08235677083477508</v>
      </c>
      <c r="Q113" s="58">
        <f t="shared" si="26"/>
        <v>-0.13726128472242893</v>
      </c>
    </row>
    <row r="114" spans="1:17" ht="12.75">
      <c r="A114" s="38">
        <f t="shared" si="23"/>
        <v>9.59999999999998</v>
      </c>
      <c r="B114" s="24">
        <f t="shared" si="24"/>
        <v>5.599999999999996</v>
      </c>
      <c r="C114" s="24">
        <v>6</v>
      </c>
      <c r="D114" s="24">
        <f t="shared" si="27"/>
        <v>0.4000000000000039</v>
      </c>
      <c r="E114" s="27">
        <f t="shared" si="28"/>
        <v>0.37333333333333674</v>
      </c>
      <c r="F114" s="27">
        <v>1.3333333333</v>
      </c>
      <c r="G114" s="27">
        <v>2.33333333333</v>
      </c>
      <c r="H114" s="27">
        <v>0.66666666667</v>
      </c>
      <c r="I114" s="27">
        <f t="shared" si="29"/>
        <v>2.6666666665800003</v>
      </c>
      <c r="J114" s="27">
        <v>0</v>
      </c>
      <c r="K114" s="27">
        <f t="shared" si="25"/>
        <v>0.3608888888888921</v>
      </c>
      <c r="L114" s="27">
        <f t="shared" si="30"/>
        <v>0.24059259259379767</v>
      </c>
      <c r="M114" s="27">
        <f t="shared" si="31"/>
        <v>-0.4811851851731598</v>
      </c>
      <c r="N114" s="39">
        <f t="shared" si="32"/>
        <v>0.09022222222560634</v>
      </c>
      <c r="O114" s="39">
        <f t="shared" si="33"/>
        <v>-0.18044444444579935</v>
      </c>
      <c r="P114" s="40">
        <f t="shared" si="22"/>
        <v>-0.06766666666785143</v>
      </c>
      <c r="Q114" s="58">
        <f t="shared" si="26"/>
        <v>-0.11277777777794794</v>
      </c>
    </row>
    <row r="115" spans="1:17" ht="12.75">
      <c r="A115" s="38">
        <f t="shared" si="23"/>
        <v>9.69999999999998</v>
      </c>
      <c r="B115" s="24">
        <f t="shared" si="24"/>
        <v>5.699999999999996</v>
      </c>
      <c r="C115" s="24">
        <v>6</v>
      </c>
      <c r="D115" s="24">
        <f t="shared" si="27"/>
        <v>0.30000000000000426</v>
      </c>
      <c r="E115" s="27">
        <f t="shared" si="28"/>
        <v>0.28500000000000386</v>
      </c>
      <c r="F115" s="27">
        <v>1.3333333333</v>
      </c>
      <c r="G115" s="27">
        <v>2.33333333333</v>
      </c>
      <c r="H115" s="27">
        <v>0.66666666667</v>
      </c>
      <c r="I115" s="27">
        <f t="shared" si="29"/>
        <v>2.6666666665800003</v>
      </c>
      <c r="J115" s="27">
        <v>0</v>
      </c>
      <c r="K115" s="27">
        <f t="shared" si="25"/>
        <v>0.27787500000000365</v>
      </c>
      <c r="L115" s="27">
        <f t="shared" si="30"/>
        <v>0.18525000000092867</v>
      </c>
      <c r="M115" s="27">
        <f t="shared" si="31"/>
        <v>-0.37049999999074235</v>
      </c>
      <c r="N115" s="39">
        <f t="shared" si="32"/>
        <v>0.06946875000260598</v>
      </c>
      <c r="O115" s="39">
        <f t="shared" si="33"/>
        <v>-0.13893750000104382</v>
      </c>
      <c r="P115" s="40">
        <f t="shared" si="22"/>
        <v>-0.052101562500912454</v>
      </c>
      <c r="Q115" s="58">
        <f t="shared" si="26"/>
        <v>-0.08683593750013137</v>
      </c>
    </row>
    <row r="116" spans="1:17" ht="12.75">
      <c r="A116" s="38">
        <f t="shared" si="23"/>
        <v>9.79999999999998</v>
      </c>
      <c r="B116" s="24">
        <f t="shared" si="24"/>
        <v>5.799999999999995</v>
      </c>
      <c r="C116" s="24">
        <v>6</v>
      </c>
      <c r="D116" s="24">
        <f t="shared" si="27"/>
        <v>0.20000000000000462</v>
      </c>
      <c r="E116" s="27">
        <f t="shared" si="28"/>
        <v>0.19333333333333763</v>
      </c>
      <c r="F116" s="27">
        <v>1.3333333333</v>
      </c>
      <c r="G116" s="27">
        <v>2.33333333333</v>
      </c>
      <c r="H116" s="27">
        <v>0.66666666667</v>
      </c>
      <c r="I116" s="27">
        <f t="shared" si="29"/>
        <v>2.6666666665800003</v>
      </c>
      <c r="J116" s="27">
        <v>0</v>
      </c>
      <c r="K116" s="27">
        <f t="shared" si="25"/>
        <v>0.19011111111111526</v>
      </c>
      <c r="L116" s="27">
        <f t="shared" si="30"/>
        <v>0.1267407407413772</v>
      </c>
      <c r="M116" s="27">
        <f t="shared" si="31"/>
        <v>-0.25348148147514993</v>
      </c>
      <c r="N116" s="39">
        <f t="shared" si="32"/>
        <v>0.047527777779561096</v>
      </c>
      <c r="O116" s="39">
        <f t="shared" si="33"/>
        <v>-0.09505555555627052</v>
      </c>
      <c r="P116" s="40">
        <f t="shared" si="22"/>
        <v>-0.035645833333957905</v>
      </c>
      <c r="Q116" s="58">
        <f t="shared" si="26"/>
        <v>-0.059409722222312604</v>
      </c>
    </row>
    <row r="117" spans="1:17" ht="13.5" thickBot="1">
      <c r="A117" s="38">
        <f t="shared" si="23"/>
        <v>9.899999999999979</v>
      </c>
      <c r="B117" s="24">
        <f t="shared" si="24"/>
        <v>5.899999999999995</v>
      </c>
      <c r="C117" s="24">
        <v>6</v>
      </c>
      <c r="D117" s="24">
        <f t="shared" si="27"/>
        <v>0.10000000000000497</v>
      </c>
      <c r="E117" s="27">
        <f t="shared" si="28"/>
        <v>0.09833333333333814</v>
      </c>
      <c r="F117" s="27">
        <v>1.3333333333</v>
      </c>
      <c r="G117" s="27">
        <v>2.33333333333</v>
      </c>
      <c r="H117" s="27">
        <v>0.66666666667</v>
      </c>
      <c r="I117" s="27">
        <f t="shared" si="29"/>
        <v>2.6666666665800003</v>
      </c>
      <c r="J117" s="27">
        <v>0</v>
      </c>
      <c r="K117" s="27">
        <f t="shared" si="25"/>
        <v>0.09751388888889362</v>
      </c>
      <c r="L117" s="27">
        <f t="shared" si="30"/>
        <v>0.06500925925958745</v>
      </c>
      <c r="M117" s="27">
        <f t="shared" si="31"/>
        <v>-0.13001851851527435</v>
      </c>
      <c r="N117" s="39">
        <f t="shared" si="32"/>
        <v>0.02437847222313759</v>
      </c>
      <c r="O117" s="39">
        <f t="shared" si="33"/>
        <v>-0.048756944444812475</v>
      </c>
      <c r="P117" s="40">
        <f t="shared" si="22"/>
        <v>-0.018283854166987516</v>
      </c>
      <c r="Q117" s="59">
        <f t="shared" si="26"/>
        <v>-0.030473090277824955</v>
      </c>
    </row>
    <row r="118" spans="1:17" s="7" customFormat="1" ht="13.5" thickBot="1">
      <c r="A118" s="42">
        <f t="shared" si="23"/>
        <v>9.999999999999979</v>
      </c>
      <c r="B118" s="25">
        <f t="shared" si="24"/>
        <v>5.999999999999995</v>
      </c>
      <c r="C118" s="25">
        <v>6</v>
      </c>
      <c r="D118" s="25">
        <f t="shared" si="27"/>
        <v>0</v>
      </c>
      <c r="E118" s="30">
        <f t="shared" si="28"/>
        <v>5.329070518200747E-15</v>
      </c>
      <c r="F118" s="30">
        <v>1.3333333333</v>
      </c>
      <c r="G118" s="30">
        <v>2.33333333333</v>
      </c>
      <c r="H118" s="30">
        <v>0.66666666667</v>
      </c>
      <c r="I118" s="30">
        <f t="shared" si="29"/>
        <v>2.6666666665800003</v>
      </c>
      <c r="J118" s="30">
        <v>0</v>
      </c>
      <c r="K118" s="30">
        <f t="shared" si="25"/>
        <v>5.329070518200744E-15</v>
      </c>
      <c r="L118" s="30">
        <f t="shared" si="30"/>
        <v>3.55271367881826E-15</v>
      </c>
      <c r="M118" s="30">
        <f t="shared" si="31"/>
        <v>-7.105427357423357E-15</v>
      </c>
      <c r="N118" s="43">
        <f t="shared" si="32"/>
        <v>1.332267629600146E-15</v>
      </c>
      <c r="O118" s="43">
        <f t="shared" si="33"/>
        <v>-2.664535259120356E-15</v>
      </c>
      <c r="P118" s="44">
        <f t="shared" si="22"/>
        <v>-9.992007221801256E-16</v>
      </c>
      <c r="Q118" s="56">
        <f t="shared" si="26"/>
        <v>-1.6653345369402304E-15</v>
      </c>
    </row>
    <row r="119" spans="1:17" ht="14.25" thickBot="1" thickTop="1">
      <c r="A119" s="33">
        <v>10</v>
      </c>
      <c r="B119" s="34">
        <v>0</v>
      </c>
      <c r="C119" s="34">
        <v>1</v>
      </c>
      <c r="D119" s="34">
        <f t="shared" si="27"/>
        <v>1</v>
      </c>
      <c r="E119" s="26">
        <f t="shared" si="28"/>
        <v>0</v>
      </c>
      <c r="F119" s="26">
        <v>1.3333333333</v>
      </c>
      <c r="G119" s="26">
        <v>2.33333333333</v>
      </c>
      <c r="H119" s="26">
        <v>0.66666666667</v>
      </c>
      <c r="I119" s="26">
        <f aca="true" t="shared" si="34" ref="I119:I129">(F119*G119)-(H119*H119)</f>
        <v>2.6666666665800003</v>
      </c>
      <c r="J119" s="26">
        <v>0</v>
      </c>
      <c r="K119" s="26">
        <f>-B119/2</f>
        <v>0</v>
      </c>
      <c r="L119" s="26">
        <f t="shared" si="30"/>
        <v>0</v>
      </c>
      <c r="M119" s="26">
        <f t="shared" si="31"/>
        <v>0</v>
      </c>
      <c r="N119" s="35">
        <f t="shared" si="32"/>
        <v>0</v>
      </c>
      <c r="O119" s="35">
        <f t="shared" si="33"/>
        <v>0</v>
      </c>
      <c r="P119" s="36">
        <f t="shared" si="22"/>
        <v>0</v>
      </c>
      <c r="Q119" s="56">
        <f t="shared" si="26"/>
        <v>0</v>
      </c>
    </row>
    <row r="120" spans="1:17" ht="12.75">
      <c r="A120" s="38">
        <f aca="true" t="shared" si="35" ref="A120:A129">A119+0.1</f>
        <v>10.1</v>
      </c>
      <c r="B120" s="24">
        <f>B119+0.1</f>
        <v>0.1</v>
      </c>
      <c r="C120" s="24">
        <v>1</v>
      </c>
      <c r="D120" s="24">
        <f t="shared" si="27"/>
        <v>0.9</v>
      </c>
      <c r="E120" s="27">
        <f t="shared" si="28"/>
        <v>0.09000000000000001</v>
      </c>
      <c r="F120" s="27">
        <v>1.3333333333</v>
      </c>
      <c r="G120" s="27">
        <v>2.33333333333</v>
      </c>
      <c r="H120" s="27">
        <v>0.66666666667</v>
      </c>
      <c r="I120" s="27">
        <f t="shared" si="34"/>
        <v>2.6666666665800003</v>
      </c>
      <c r="J120" s="27">
        <v>0</v>
      </c>
      <c r="K120" s="27">
        <f aca="true" t="shared" si="36" ref="K120:K129">-B120/2</f>
        <v>-0.05</v>
      </c>
      <c r="L120" s="27">
        <f t="shared" si="30"/>
        <v>-0.0333333333335</v>
      </c>
      <c r="M120" s="27">
        <f t="shared" si="31"/>
        <v>0.066666666665</v>
      </c>
      <c r="N120" s="39">
        <f t="shared" si="32"/>
        <v>-0.012500000000468747</v>
      </c>
      <c r="O120" s="39">
        <f t="shared" si="33"/>
        <v>0.025000000000187497</v>
      </c>
      <c r="P120" s="40">
        <f t="shared" si="22"/>
        <v>0.009375000000164061</v>
      </c>
      <c r="Q120" s="56">
        <f t="shared" si="26"/>
        <v>0.015625000000023436</v>
      </c>
    </row>
    <row r="121" spans="1:17" ht="12.75">
      <c r="A121" s="38">
        <f t="shared" si="35"/>
        <v>10.2</v>
      </c>
      <c r="B121" s="24">
        <f aca="true" t="shared" si="37" ref="B121:B129">B120+0.1</f>
        <v>0.2</v>
      </c>
      <c r="C121" s="24">
        <v>1</v>
      </c>
      <c r="D121" s="24">
        <f t="shared" si="27"/>
        <v>0.8</v>
      </c>
      <c r="E121" s="27">
        <f t="shared" si="28"/>
        <v>0.16000000000000003</v>
      </c>
      <c r="F121" s="27">
        <v>1.3333333333</v>
      </c>
      <c r="G121" s="27">
        <v>2.33333333333</v>
      </c>
      <c r="H121" s="27">
        <v>0.66666666667</v>
      </c>
      <c r="I121" s="27">
        <f t="shared" si="34"/>
        <v>2.6666666665800003</v>
      </c>
      <c r="J121" s="27">
        <v>0</v>
      </c>
      <c r="K121" s="27">
        <f t="shared" si="36"/>
        <v>-0.1</v>
      </c>
      <c r="L121" s="27">
        <f t="shared" si="30"/>
        <v>-0.066666666667</v>
      </c>
      <c r="M121" s="27">
        <f t="shared" si="31"/>
        <v>0.13333333333</v>
      </c>
      <c r="N121" s="39">
        <f t="shared" si="32"/>
        <v>-0.025000000000937495</v>
      </c>
      <c r="O121" s="39">
        <f t="shared" si="33"/>
        <v>0.050000000000374994</v>
      </c>
      <c r="P121" s="40">
        <f t="shared" si="22"/>
        <v>0.018750000000328122</v>
      </c>
      <c r="Q121" s="58">
        <f t="shared" si="26"/>
        <v>0.03125000000004687</v>
      </c>
    </row>
    <row r="122" spans="1:17" ht="12.75">
      <c r="A122" s="38">
        <f t="shared" si="35"/>
        <v>10.299999999999999</v>
      </c>
      <c r="B122" s="24">
        <f t="shared" si="37"/>
        <v>0.30000000000000004</v>
      </c>
      <c r="C122" s="24">
        <v>1</v>
      </c>
      <c r="D122" s="24">
        <f t="shared" si="27"/>
        <v>0.7</v>
      </c>
      <c r="E122" s="27">
        <f t="shared" si="28"/>
        <v>0.21000000000000002</v>
      </c>
      <c r="F122" s="27">
        <v>1.3333333333</v>
      </c>
      <c r="G122" s="27">
        <v>2.33333333333</v>
      </c>
      <c r="H122" s="27">
        <v>0.66666666667</v>
      </c>
      <c r="I122" s="27">
        <f t="shared" si="34"/>
        <v>2.6666666665800003</v>
      </c>
      <c r="J122" s="27">
        <v>0</v>
      </c>
      <c r="K122" s="27">
        <f t="shared" si="36"/>
        <v>-0.15000000000000002</v>
      </c>
      <c r="L122" s="27">
        <f t="shared" si="30"/>
        <v>-0.10000000000050001</v>
      </c>
      <c r="M122" s="27">
        <f t="shared" si="31"/>
        <v>0.199999999995</v>
      </c>
      <c r="N122" s="39">
        <f t="shared" si="32"/>
        <v>-0.03750000000140625</v>
      </c>
      <c r="O122" s="39">
        <f t="shared" si="33"/>
        <v>0.07500000000056249</v>
      </c>
      <c r="P122" s="40">
        <f t="shared" si="22"/>
        <v>0.028125000000492187</v>
      </c>
      <c r="Q122" s="58">
        <f t="shared" si="26"/>
        <v>0.046875000000070305</v>
      </c>
    </row>
    <row r="123" spans="1:17" ht="12.75">
      <c r="A123" s="38">
        <f t="shared" si="35"/>
        <v>10.399999999999999</v>
      </c>
      <c r="B123" s="24">
        <f t="shared" si="37"/>
        <v>0.4</v>
      </c>
      <c r="C123" s="24">
        <v>1</v>
      </c>
      <c r="D123" s="24">
        <f t="shared" si="27"/>
        <v>0.6</v>
      </c>
      <c r="E123" s="27">
        <f t="shared" si="28"/>
        <v>0.24</v>
      </c>
      <c r="F123" s="27">
        <v>1.3333333333</v>
      </c>
      <c r="G123" s="27">
        <v>2.33333333333</v>
      </c>
      <c r="H123" s="27">
        <v>0.66666666667</v>
      </c>
      <c r="I123" s="27">
        <f t="shared" si="34"/>
        <v>2.6666666665800003</v>
      </c>
      <c r="J123" s="27">
        <v>0</v>
      </c>
      <c r="K123" s="27">
        <f t="shared" si="36"/>
        <v>-0.2</v>
      </c>
      <c r="L123" s="27">
        <f t="shared" si="30"/>
        <v>-0.133333333334</v>
      </c>
      <c r="M123" s="27">
        <f t="shared" si="31"/>
        <v>0.26666666666</v>
      </c>
      <c r="N123" s="39">
        <f t="shared" si="32"/>
        <v>-0.05000000000187499</v>
      </c>
      <c r="O123" s="39">
        <f t="shared" si="33"/>
        <v>0.10000000000074999</v>
      </c>
      <c r="P123" s="40">
        <f aca="true" t="shared" si="38" ref="P123:P129">(O123-N123)/4</f>
        <v>0.037500000000656245</v>
      </c>
      <c r="Q123" s="58">
        <f t="shared" si="26"/>
        <v>0.06250000000009374</v>
      </c>
    </row>
    <row r="124" spans="1:17" ht="12.75">
      <c r="A124" s="38">
        <f t="shared" si="35"/>
        <v>10.499999999999998</v>
      </c>
      <c r="B124" s="24">
        <f t="shared" si="37"/>
        <v>0.5</v>
      </c>
      <c r="C124" s="24">
        <v>1</v>
      </c>
      <c r="D124" s="24">
        <f t="shared" si="27"/>
        <v>0.5</v>
      </c>
      <c r="E124" s="27">
        <f t="shared" si="28"/>
        <v>0.25</v>
      </c>
      <c r="F124" s="27">
        <v>1.3333333333</v>
      </c>
      <c r="G124" s="27">
        <v>2.33333333333</v>
      </c>
      <c r="H124" s="27">
        <v>0.66666666667</v>
      </c>
      <c r="I124" s="27">
        <f t="shared" si="34"/>
        <v>2.6666666665800003</v>
      </c>
      <c r="J124" s="27">
        <v>0</v>
      </c>
      <c r="K124" s="27">
        <f t="shared" si="36"/>
        <v>-0.25</v>
      </c>
      <c r="L124" s="27">
        <f t="shared" si="30"/>
        <v>-0.1666666666675</v>
      </c>
      <c r="M124" s="27">
        <f t="shared" si="31"/>
        <v>0.333333333325</v>
      </c>
      <c r="N124" s="39">
        <f t="shared" si="32"/>
        <v>-0.06250000000234374</v>
      </c>
      <c r="O124" s="39">
        <f t="shared" si="33"/>
        <v>0.12500000000093747</v>
      </c>
      <c r="P124" s="40">
        <f t="shared" si="38"/>
        <v>0.0468750000008203</v>
      </c>
      <c r="Q124" s="58">
        <f aca="true" t="shared" si="39" ref="Q124:Q129">(N124+3*O124)/4</f>
        <v>0.07812500000011717</v>
      </c>
    </row>
    <row r="125" spans="1:17" ht="12.75">
      <c r="A125" s="38">
        <f t="shared" si="35"/>
        <v>10.599999999999998</v>
      </c>
      <c r="B125" s="24">
        <f t="shared" si="37"/>
        <v>0.6</v>
      </c>
      <c r="C125" s="24">
        <v>1</v>
      </c>
      <c r="D125" s="24">
        <f t="shared" si="27"/>
        <v>0.4</v>
      </c>
      <c r="E125" s="27">
        <f t="shared" si="28"/>
        <v>0.24</v>
      </c>
      <c r="F125" s="27">
        <v>1.3333333333</v>
      </c>
      <c r="G125" s="27">
        <v>2.33333333333</v>
      </c>
      <c r="H125" s="27">
        <v>0.66666666667</v>
      </c>
      <c r="I125" s="27">
        <f t="shared" si="34"/>
        <v>2.6666666665800003</v>
      </c>
      <c r="J125" s="27">
        <v>0</v>
      </c>
      <c r="K125" s="27">
        <f t="shared" si="36"/>
        <v>-0.3</v>
      </c>
      <c r="L125" s="27">
        <f t="shared" si="30"/>
        <v>-0.200000000001</v>
      </c>
      <c r="M125" s="27">
        <f t="shared" si="31"/>
        <v>0.39999999998999997</v>
      </c>
      <c r="N125" s="39">
        <f t="shared" si="32"/>
        <v>-0.07500000000281248</v>
      </c>
      <c r="O125" s="39">
        <f t="shared" si="33"/>
        <v>0.15000000000112498</v>
      </c>
      <c r="P125" s="40">
        <f t="shared" si="38"/>
        <v>0.05625000000098437</v>
      </c>
      <c r="Q125" s="58">
        <f t="shared" si="39"/>
        <v>0.09375000000014061</v>
      </c>
    </row>
    <row r="126" spans="1:17" ht="12.75">
      <c r="A126" s="38">
        <f t="shared" si="35"/>
        <v>10.699999999999998</v>
      </c>
      <c r="B126" s="24">
        <f t="shared" si="37"/>
        <v>0.7</v>
      </c>
      <c r="C126" s="24">
        <v>1</v>
      </c>
      <c r="D126" s="24">
        <f t="shared" si="27"/>
        <v>0.30000000000000004</v>
      </c>
      <c r="E126" s="27">
        <f t="shared" si="28"/>
        <v>0.21000000000000002</v>
      </c>
      <c r="F126" s="27">
        <v>1.3333333333</v>
      </c>
      <c r="G126" s="27">
        <v>2.33333333333</v>
      </c>
      <c r="H126" s="27">
        <v>0.66666666667</v>
      </c>
      <c r="I126" s="27">
        <f t="shared" si="34"/>
        <v>2.6666666665800003</v>
      </c>
      <c r="J126" s="27">
        <v>0</v>
      </c>
      <c r="K126" s="27">
        <f t="shared" si="36"/>
        <v>-0.35</v>
      </c>
      <c r="L126" s="27">
        <f t="shared" si="30"/>
        <v>-0.23333333333449996</v>
      </c>
      <c r="M126" s="27">
        <f t="shared" si="31"/>
        <v>0.46666666665499995</v>
      </c>
      <c r="N126" s="39">
        <f t="shared" si="32"/>
        <v>-0.08750000000328123</v>
      </c>
      <c r="O126" s="39">
        <f t="shared" si="33"/>
        <v>0.17500000000131247</v>
      </c>
      <c r="P126" s="40">
        <f t="shared" si="38"/>
        <v>0.06562500000114843</v>
      </c>
      <c r="Q126" s="58">
        <f t="shared" si="39"/>
        <v>0.10937500000016405</v>
      </c>
    </row>
    <row r="127" spans="1:17" ht="12.75">
      <c r="A127" s="38">
        <f t="shared" si="35"/>
        <v>10.799999999999997</v>
      </c>
      <c r="B127" s="24">
        <f t="shared" si="37"/>
        <v>0.7999999999999999</v>
      </c>
      <c r="C127" s="24">
        <v>1</v>
      </c>
      <c r="D127" s="24">
        <f t="shared" si="27"/>
        <v>0.20000000000000007</v>
      </c>
      <c r="E127" s="27">
        <f t="shared" si="28"/>
        <v>0.16000000000000003</v>
      </c>
      <c r="F127" s="27">
        <v>1.3333333333</v>
      </c>
      <c r="G127" s="27">
        <v>2.33333333333</v>
      </c>
      <c r="H127" s="27">
        <v>0.66666666667</v>
      </c>
      <c r="I127" s="27">
        <f t="shared" si="34"/>
        <v>2.6666666665800003</v>
      </c>
      <c r="J127" s="27">
        <v>0</v>
      </c>
      <c r="K127" s="27">
        <f t="shared" si="36"/>
        <v>-0.39999999999999997</v>
      </c>
      <c r="L127" s="27">
        <f t="shared" si="30"/>
        <v>-0.266666666668</v>
      </c>
      <c r="M127" s="27">
        <f t="shared" si="31"/>
        <v>0.5333333333199999</v>
      </c>
      <c r="N127" s="39">
        <f t="shared" si="32"/>
        <v>-0.10000000000374998</v>
      </c>
      <c r="O127" s="39">
        <f t="shared" si="33"/>
        <v>0.20000000000149992</v>
      </c>
      <c r="P127" s="40">
        <f t="shared" si="38"/>
        <v>0.07500000000131248</v>
      </c>
      <c r="Q127" s="58">
        <f t="shared" si="39"/>
        <v>0.12500000000018746</v>
      </c>
    </row>
    <row r="128" spans="1:17" ht="12.75">
      <c r="A128" s="38">
        <f t="shared" si="35"/>
        <v>10.899999999999997</v>
      </c>
      <c r="B128" s="24">
        <f t="shared" si="37"/>
        <v>0.8999999999999999</v>
      </c>
      <c r="C128" s="24">
        <v>1</v>
      </c>
      <c r="D128" s="24">
        <f t="shared" si="27"/>
        <v>0.10000000000000009</v>
      </c>
      <c r="E128" s="27">
        <f t="shared" si="28"/>
        <v>0.09000000000000007</v>
      </c>
      <c r="F128" s="27">
        <v>1.3333333333</v>
      </c>
      <c r="G128" s="27">
        <v>2.33333333333</v>
      </c>
      <c r="H128" s="27">
        <v>0.66666666667</v>
      </c>
      <c r="I128" s="27">
        <f t="shared" si="34"/>
        <v>2.6666666665800003</v>
      </c>
      <c r="J128" s="27">
        <v>0</v>
      </c>
      <c r="K128" s="27">
        <f t="shared" si="36"/>
        <v>-0.44999999999999996</v>
      </c>
      <c r="L128" s="27">
        <f t="shared" si="30"/>
        <v>-0.30000000000149996</v>
      </c>
      <c r="M128" s="27">
        <f t="shared" si="31"/>
        <v>0.5999999999849999</v>
      </c>
      <c r="N128" s="39">
        <f t="shared" si="32"/>
        <v>-0.11250000000421873</v>
      </c>
      <c r="O128" s="39">
        <f t="shared" si="33"/>
        <v>0.22500000000168743</v>
      </c>
      <c r="P128" s="40">
        <f t="shared" si="38"/>
        <v>0.08437500000147655</v>
      </c>
      <c r="Q128" s="61">
        <f t="shared" si="39"/>
        <v>0.1406250000002109</v>
      </c>
    </row>
    <row r="129" spans="1:17" s="7" customFormat="1" ht="13.5" thickBot="1">
      <c r="A129" s="42">
        <f t="shared" si="35"/>
        <v>10.999999999999996</v>
      </c>
      <c r="B129" s="25">
        <f t="shared" si="37"/>
        <v>0.9999999999999999</v>
      </c>
      <c r="C129" s="25">
        <v>1</v>
      </c>
      <c r="D129" s="25">
        <f t="shared" si="27"/>
        <v>0</v>
      </c>
      <c r="E129" s="30">
        <f t="shared" si="28"/>
        <v>1.1102230246251564E-16</v>
      </c>
      <c r="F129" s="30">
        <v>1.3333333333</v>
      </c>
      <c r="G129" s="30">
        <v>2.33333333333</v>
      </c>
      <c r="H129" s="30">
        <v>0.66666666667</v>
      </c>
      <c r="I129" s="30">
        <f t="shared" si="34"/>
        <v>2.6666666665800003</v>
      </c>
      <c r="J129" s="30">
        <v>0</v>
      </c>
      <c r="K129" s="30">
        <f t="shared" si="36"/>
        <v>-0.49999999999999994</v>
      </c>
      <c r="L129" s="30">
        <f t="shared" si="30"/>
        <v>-0.3333333333349999</v>
      </c>
      <c r="M129" s="30">
        <f t="shared" si="31"/>
        <v>0.6666666666499999</v>
      </c>
      <c r="N129" s="43">
        <f t="shared" si="32"/>
        <v>-0.12500000000468747</v>
      </c>
      <c r="O129" s="43">
        <f t="shared" si="33"/>
        <v>0.25000000000187494</v>
      </c>
      <c r="P129" s="44">
        <f t="shared" si="38"/>
        <v>0.0937500000016406</v>
      </c>
      <c r="Q129" s="70">
        <f t="shared" si="39"/>
        <v>0.15625000000023434</v>
      </c>
    </row>
    <row r="130" spans="6:15" ht="13.5" thickTop="1">
      <c r="F130" s="4"/>
      <c r="G130" s="4"/>
      <c r="H130" s="4"/>
      <c r="I130" s="4"/>
      <c r="J130" s="4"/>
      <c r="K130" s="4"/>
      <c r="L130" s="4"/>
      <c r="M130" s="4"/>
      <c r="N130" s="5"/>
      <c r="O130" s="5"/>
    </row>
    <row r="131" spans="6:9" ht="12.75">
      <c r="F131" s="4"/>
      <c r="G131" s="4"/>
      <c r="H131" s="4"/>
      <c r="I131" s="4"/>
    </row>
    <row r="132" spans="6:9" ht="12.75">
      <c r="F132" s="4"/>
      <c r="G132" s="4"/>
      <c r="H132" s="4"/>
      <c r="I132" s="4"/>
    </row>
    <row r="133" spans="6:9" ht="12.75">
      <c r="F133" s="4"/>
      <c r="G133" s="4"/>
      <c r="H133" s="4"/>
      <c r="I133" s="4"/>
    </row>
    <row r="134" spans="6:9" ht="12.75">
      <c r="F134" s="4"/>
      <c r="G134" s="4"/>
      <c r="H134" s="4"/>
      <c r="I134" s="4"/>
    </row>
    <row r="135" spans="6:9" ht="12.75">
      <c r="F135" s="4"/>
      <c r="G135" s="4"/>
      <c r="H135" s="4"/>
      <c r="I135" s="4"/>
    </row>
    <row r="136" spans="6:9" ht="12.75">
      <c r="F136" s="4"/>
      <c r="G136" s="4"/>
      <c r="H136" s="4"/>
      <c r="I136" s="4"/>
    </row>
    <row r="137" spans="6:9" ht="12.75">
      <c r="F137" s="4"/>
      <c r="G137" s="4"/>
      <c r="H137" s="4"/>
      <c r="I137" s="4"/>
    </row>
    <row r="138" spans="6:9" ht="12.75">
      <c r="F138" s="4"/>
      <c r="G138" s="4"/>
      <c r="H138" s="4"/>
      <c r="I138" s="4"/>
    </row>
    <row r="139" spans="6:9" ht="12.75">
      <c r="F139" s="4"/>
      <c r="G139" s="4"/>
      <c r="H139" s="4"/>
      <c r="I139" s="4"/>
    </row>
    <row r="140" spans="6:9" ht="12.75">
      <c r="F140" s="4"/>
      <c r="G140" s="4"/>
      <c r="H140" s="4"/>
      <c r="I140" s="4"/>
    </row>
    <row r="141" spans="6:9" ht="12.75">
      <c r="F141" s="4"/>
      <c r="G141" s="4"/>
      <c r="H141" s="4"/>
      <c r="I141" s="4"/>
    </row>
    <row r="142" spans="6:9" ht="12.75">
      <c r="F142" s="4"/>
      <c r="G142" s="4"/>
      <c r="H142" s="4"/>
      <c r="I142" s="4"/>
    </row>
    <row r="143" spans="6:9" ht="12.75">
      <c r="F143" s="4"/>
      <c r="G143" s="4"/>
      <c r="H143" s="4"/>
      <c r="I143" s="4"/>
    </row>
    <row r="144" spans="6:9" ht="12.75">
      <c r="F144" s="4"/>
      <c r="G144" s="4"/>
      <c r="H144" s="4"/>
      <c r="I144" s="4"/>
    </row>
    <row r="145" spans="6:9" ht="12.75">
      <c r="F145" s="4"/>
      <c r="G145" s="4"/>
      <c r="H145" s="4"/>
      <c r="I145" s="4"/>
    </row>
    <row r="146" spans="6:9" ht="12.75">
      <c r="F146" s="4"/>
      <c r="G146" s="4"/>
      <c r="H146" s="4"/>
      <c r="I146" s="4"/>
    </row>
    <row r="147" spans="6:9" ht="12.75">
      <c r="F147" s="4"/>
      <c r="G147" s="4"/>
      <c r="H147" s="4"/>
      <c r="I147" s="4"/>
    </row>
    <row r="148" spans="6:9" ht="12.75">
      <c r="F148" s="4"/>
      <c r="G148" s="4"/>
      <c r="H148" s="4"/>
      <c r="I148" s="4"/>
    </row>
    <row r="149" spans="6:9" ht="12.75">
      <c r="F149" s="4"/>
      <c r="G149" s="4"/>
      <c r="H149" s="4"/>
      <c r="I149" s="4"/>
    </row>
    <row r="150" spans="6:9" ht="12.75">
      <c r="F150" s="4"/>
      <c r="G150" s="4"/>
      <c r="H150" s="4"/>
      <c r="I150" s="4"/>
    </row>
    <row r="151" spans="6:9" ht="12.75">
      <c r="F151" s="4"/>
      <c r="G151" s="4"/>
      <c r="H151" s="4"/>
      <c r="I151" s="4"/>
    </row>
    <row r="152" spans="6:9" ht="12.75">
      <c r="F152" s="4"/>
      <c r="G152" s="4"/>
      <c r="H152" s="4"/>
      <c r="I152" s="4"/>
    </row>
    <row r="153" spans="6:9" ht="12.75">
      <c r="F153" s="4"/>
      <c r="G153" s="4"/>
      <c r="H153" s="4"/>
      <c r="I153" s="4"/>
    </row>
    <row r="154" spans="6:9" ht="12.75">
      <c r="F154" s="4"/>
      <c r="G154" s="4"/>
      <c r="H154" s="4"/>
      <c r="I154" s="4"/>
    </row>
    <row r="155" spans="6:9" ht="12.75">
      <c r="F155" s="4"/>
      <c r="G155" s="4"/>
      <c r="H155" s="4"/>
      <c r="I155" s="4"/>
    </row>
    <row r="156" spans="6:9" ht="12.75">
      <c r="F156" s="4"/>
      <c r="G156" s="4"/>
      <c r="H156" s="4"/>
      <c r="I156" s="4"/>
    </row>
    <row r="157" spans="6:9" ht="12.75">
      <c r="F157" s="4"/>
      <c r="G157" s="4"/>
      <c r="H157" s="4"/>
      <c r="I157" s="4"/>
    </row>
    <row r="158" spans="6:9" ht="12.75">
      <c r="F158" s="4"/>
      <c r="G158" s="4"/>
      <c r="H158" s="4"/>
      <c r="I158" s="4"/>
    </row>
  </sheetData>
  <mergeCells count="1"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47">
      <selection activeCell="I21" sqref="I21"/>
    </sheetView>
  </sheetViews>
  <sheetFormatPr defaultColWidth="9.140625" defaultRowHeight="12.75"/>
  <sheetData/>
  <printOptions/>
  <pageMargins left="0.75" right="0.75" top="1" bottom="1" header="0.5" footer="0.5"/>
  <pageSetup fitToHeight="2" fitToWidth="1" horizontalDpi="300" verticalDpi="3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2" sqref="D32"/>
    </sheetView>
  </sheetViews>
  <sheetFormatPr defaultColWidth="9.140625" defaultRowHeight="12.75"/>
  <cols>
    <col min="3" max="3" width="15.28125" style="0" bestFit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PK_L4_237</dc:creator>
  <cp:keywords/>
  <dc:description/>
  <cp:lastModifiedBy>PK_L4_237</cp:lastModifiedBy>
  <cp:lastPrinted>2008-11-29T14:16:57Z</cp:lastPrinted>
  <dcterms:created xsi:type="dcterms:W3CDTF">2008-11-24T15:00:11Z</dcterms:created>
  <dcterms:modified xsi:type="dcterms:W3CDTF">2013-11-27T11:05:46Z</dcterms:modified>
  <cp:category/>
  <cp:version/>
  <cp:contentType/>
  <cp:contentStatus/>
</cp:coreProperties>
</file>